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Z:\Budgets\2026 Budget Working Papers\2026 Forecasted Budget_files\"/>
    </mc:Choice>
  </mc:AlternateContent>
  <xr:revisionPtr revIDLastSave="0" documentId="13_ncr:1_{BC174D85-0FB0-475E-B055-B6E8F208FEDF}" xr6:coauthVersionLast="47" xr6:coauthVersionMax="47" xr10:uidLastSave="{00000000-0000-0000-0000-000000000000}"/>
  <bookViews>
    <workbookView xWindow="23052" yWindow="0" windowWidth="23016" windowHeight="12216" activeTab="1" xr2:uid="{00000000-000D-0000-FFFF-FFFF00000000}"/>
  </bookViews>
  <sheets>
    <sheet name="Revenues" sheetId="1" r:id="rId1"/>
    <sheet name="Expenses" sheetId="2" r:id="rId2"/>
    <sheet name="Summary" sheetId="3" r:id="rId3"/>
  </sheets>
  <definedNames>
    <definedName name="_xlnm.Print_Titles" localSheetId="1">Expenses!$1:$1</definedName>
    <definedName name="_xlnm.Print_Titles" localSheetId="0">Revenues!$1:$1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2" i="2" l="1"/>
  <c r="F32" i="2"/>
  <c r="G32" i="2" s="1"/>
  <c r="D32" i="2"/>
  <c r="E117" i="2"/>
  <c r="F117" i="2" s="1"/>
  <c r="G117" i="2" s="1"/>
  <c r="D117" i="2"/>
  <c r="E114" i="2"/>
  <c r="F114" i="2" s="1"/>
  <c r="G114" i="2" s="1"/>
  <c r="D114" i="2"/>
  <c r="E112" i="2"/>
  <c r="F112" i="2" s="1"/>
  <c r="G112" i="2" s="1"/>
  <c r="D112" i="2"/>
  <c r="E111" i="2"/>
  <c r="F111" i="2" s="1"/>
  <c r="G111" i="2" s="1"/>
  <c r="D111" i="2"/>
  <c r="E103" i="2"/>
  <c r="F103" i="2" s="1"/>
  <c r="G103" i="2" s="1"/>
  <c r="D103" i="2"/>
  <c r="E98" i="2"/>
  <c r="F98" i="2"/>
  <c r="G98" i="2" s="1"/>
  <c r="D98" i="2"/>
  <c r="E89" i="2"/>
  <c r="F89" i="2" s="1"/>
  <c r="G89" i="2" s="1"/>
  <c r="D89" i="2"/>
  <c r="E88" i="2"/>
  <c r="F88" i="2" s="1"/>
  <c r="G88" i="2" s="1"/>
  <c r="D88" i="2"/>
  <c r="E85" i="2"/>
  <c r="F85" i="2" s="1"/>
  <c r="G85" i="2" s="1"/>
  <c r="D85" i="2"/>
  <c r="E84" i="2"/>
  <c r="F84" i="2"/>
  <c r="G84" i="2" s="1"/>
  <c r="D84" i="2"/>
  <c r="E75" i="2"/>
  <c r="F75" i="2" s="1"/>
  <c r="G75" i="2" s="1"/>
  <c r="D75" i="2"/>
  <c r="E72" i="2"/>
  <c r="F72" i="2" s="1"/>
  <c r="G72" i="2" s="1"/>
  <c r="D72" i="2"/>
  <c r="E71" i="2"/>
  <c r="F71" i="2" s="1"/>
  <c r="G71" i="2" s="1"/>
  <c r="D71" i="2"/>
  <c r="E69" i="2"/>
  <c r="F69" i="2"/>
  <c r="G69" i="2" s="1"/>
  <c r="D69" i="2"/>
  <c r="E67" i="2"/>
  <c r="F67" i="2" s="1"/>
  <c r="G67" i="2" s="1"/>
  <c r="D67" i="2"/>
  <c r="E66" i="2"/>
  <c r="F66" i="2" s="1"/>
  <c r="G66" i="2" s="1"/>
  <c r="D66" i="2"/>
  <c r="E63" i="2"/>
  <c r="F63" i="2" s="1"/>
  <c r="G63" i="2" s="1"/>
  <c r="D63" i="2"/>
  <c r="E62" i="2"/>
  <c r="F62" i="2" s="1"/>
  <c r="G62" i="2" s="1"/>
  <c r="D62" i="2"/>
  <c r="E57" i="2"/>
  <c r="F57" i="2" s="1"/>
  <c r="G57" i="2" s="1"/>
  <c r="D57" i="2"/>
  <c r="D51" i="2"/>
  <c r="E51" i="2" s="1"/>
  <c r="F51" i="2" s="1"/>
  <c r="G51" i="2" s="1"/>
  <c r="E45" i="2"/>
  <c r="F45" i="2" s="1"/>
  <c r="G45" i="2" s="1"/>
  <c r="D45" i="2"/>
  <c r="E43" i="2"/>
  <c r="F43" i="2" s="1"/>
  <c r="G43" i="2" s="1"/>
  <c r="D43" i="2"/>
  <c r="E37" i="2"/>
  <c r="F37" i="2" s="1"/>
  <c r="G37" i="2" s="1"/>
  <c r="D37" i="2"/>
  <c r="E35" i="2"/>
  <c r="F35" i="2" s="1"/>
  <c r="G35" i="2" s="1"/>
  <c r="D35" i="2"/>
  <c r="E34" i="2"/>
  <c r="F34" i="2" s="1"/>
  <c r="G34" i="2" s="1"/>
  <c r="D34" i="2"/>
  <c r="E33" i="2"/>
  <c r="F33" i="2" s="1"/>
  <c r="G33" i="2" s="1"/>
  <c r="D33" i="2"/>
  <c r="E31" i="2"/>
  <c r="F31" i="2" s="1"/>
  <c r="G31" i="2" s="1"/>
  <c r="D31" i="2"/>
  <c r="D30" i="2"/>
  <c r="E29" i="2"/>
  <c r="F29" i="2" s="1"/>
  <c r="G29" i="2" s="1"/>
  <c r="D29" i="2"/>
  <c r="E37" i="1"/>
  <c r="F37" i="1" s="1"/>
  <c r="G37" i="1" s="1"/>
  <c r="D37" i="1"/>
  <c r="E30" i="1"/>
  <c r="F30" i="1" s="1"/>
  <c r="G30" i="1" s="1"/>
  <c r="D30" i="1"/>
  <c r="D22" i="1"/>
  <c r="E10" i="1"/>
  <c r="F10" i="1" s="1"/>
  <c r="G10" i="1" s="1"/>
  <c r="D10" i="1"/>
  <c r="E9" i="1"/>
  <c r="F9" i="1" s="1"/>
  <c r="G9" i="1" s="1"/>
  <c r="D9" i="1"/>
  <c r="D8" i="1"/>
  <c r="E8" i="1" s="1"/>
  <c r="F8" i="1" s="1"/>
  <c r="G8" i="1" s="1"/>
  <c r="D21" i="1"/>
  <c r="D23" i="1"/>
  <c r="E23" i="1" s="1"/>
  <c r="F23" i="1" s="1"/>
  <c r="G23" i="1" s="1"/>
  <c r="E116" i="2"/>
  <c r="F116" i="2" s="1"/>
  <c r="G116" i="2" s="1"/>
  <c r="D116" i="2"/>
  <c r="E30" i="2" l="1"/>
  <c r="F30" i="2" s="1"/>
  <c r="G30" i="2" s="1"/>
  <c r="D16" i="1"/>
  <c r="E16" i="1" s="1"/>
  <c r="F16" i="1" s="1"/>
  <c r="G16" i="1" s="1"/>
  <c r="E22" i="1"/>
  <c r="F22" i="1" s="1"/>
  <c r="G22" i="1" s="1"/>
  <c r="E20" i="1"/>
  <c r="F20" i="1" s="1"/>
  <c r="G20" i="1" s="1"/>
  <c r="D173" i="2" l="1"/>
  <c r="C3" i="3" s="1"/>
  <c r="H4" i="3" s="1"/>
  <c r="E173" i="2"/>
  <c r="C4" i="3" s="1"/>
  <c r="H5" i="3" s="1"/>
  <c r="F173" i="2"/>
  <c r="C5" i="3" s="1"/>
  <c r="H6" i="3" s="1"/>
  <c r="G173" i="2"/>
  <c r="C6" i="3" s="1"/>
  <c r="C173" i="2"/>
  <c r="C2" i="3" s="1"/>
  <c r="D46" i="1"/>
  <c r="E46" i="1"/>
  <c r="F46" i="1"/>
  <c r="G46" i="1"/>
  <c r="C46" i="1"/>
  <c r="B6" i="3"/>
  <c r="B5" i="3"/>
  <c r="B4" i="3"/>
  <c r="B3" i="3"/>
  <c r="B2" i="3"/>
  <c r="D2" i="3" l="1"/>
  <c r="G6" i="3"/>
  <c r="D5" i="3"/>
  <c r="I5" i="3" s="1"/>
  <c r="G5" i="3"/>
  <c r="D4" i="3"/>
  <c r="I4" i="3" s="1"/>
  <c r="G4" i="3"/>
  <c r="D3" i="3"/>
  <c r="D6" i="3"/>
  <c r="I6" i="3" s="1"/>
</calcChain>
</file>

<file path=xl/sharedStrings.xml><?xml version="1.0" encoding="utf-8"?>
<sst xmlns="http://schemas.openxmlformats.org/spreadsheetml/2006/main" count="445" uniqueCount="413">
  <si>
    <t>GL Account</t>
  </si>
  <si>
    <t>Description</t>
  </si>
  <si>
    <t>1-00-100</t>
  </si>
  <si>
    <t>Residential Taxes</t>
  </si>
  <si>
    <t>1-00-101</t>
  </si>
  <si>
    <t>ASFF - School Tax Requistion</t>
  </si>
  <si>
    <t>1-00-102</t>
  </si>
  <si>
    <t>Seniors Reqisition</t>
  </si>
  <si>
    <t>1-00-103</t>
  </si>
  <si>
    <t>Designated Industrial Property Req.</t>
  </si>
  <si>
    <t>1-00-110</t>
  </si>
  <si>
    <t>Non-Residential Taxes</t>
  </si>
  <si>
    <t>1-00-120</t>
  </si>
  <si>
    <t>Linear Taxes</t>
  </si>
  <si>
    <t>1-00-130</t>
  </si>
  <si>
    <t>Franchise - ATCO</t>
  </si>
  <si>
    <t>1-00-140</t>
  </si>
  <si>
    <t>Franchise - Apex Utilities Inc.</t>
  </si>
  <si>
    <t>1-00-200</t>
  </si>
  <si>
    <t>Penalties &amp; Costs on Taxes</t>
  </si>
  <si>
    <t>1-00-210</t>
  </si>
  <si>
    <t>Penalties Accounts Receivable</t>
  </si>
  <si>
    <t>1-00-751</t>
  </si>
  <si>
    <t>Conditional Municipal - FCSS</t>
  </si>
  <si>
    <t>1-00-845</t>
  </si>
  <si>
    <t>Provincial Grant - MSI Operating</t>
  </si>
  <si>
    <t>1-00-990</t>
  </si>
  <si>
    <t>Attorney General Fines &amp; Costs</t>
  </si>
  <si>
    <t>1-12-266</t>
  </si>
  <si>
    <t>Tax Recovery Fees</t>
  </si>
  <si>
    <t>1-12-411</t>
  </si>
  <si>
    <t>Photocopy, Fax, Sales, etc.</t>
  </si>
  <si>
    <t>1-12-417</t>
  </si>
  <si>
    <t>Tax Cert.\Dev. Permits, etc.</t>
  </si>
  <si>
    <t>1-12-418</t>
  </si>
  <si>
    <t>Maintenance service revenue</t>
  </si>
  <si>
    <t>1-12-419</t>
  </si>
  <si>
    <t>Newsletter Ads</t>
  </si>
  <si>
    <t>1-12-550</t>
  </si>
  <si>
    <t>Investment Income - Bank Int.</t>
  </si>
  <si>
    <t>1-12-590</t>
  </si>
  <si>
    <t>Miscellaneous Admin. Revenue</t>
  </si>
  <si>
    <t>1-21-530</t>
  </si>
  <si>
    <t>Fines-Bylaw</t>
  </si>
  <si>
    <t>1-23-410</t>
  </si>
  <si>
    <t>Fire Charges</t>
  </si>
  <si>
    <t>1-24-410</t>
  </si>
  <si>
    <t>Emergency Management Service Revenue</t>
  </si>
  <si>
    <t>1-26-520</t>
  </si>
  <si>
    <t>Chicken License</t>
  </si>
  <si>
    <t>1-26-521</t>
  </si>
  <si>
    <t>Dog License</t>
  </si>
  <si>
    <t>1-26-522</t>
  </si>
  <si>
    <t>Cat License</t>
  </si>
  <si>
    <t>1-26-523</t>
  </si>
  <si>
    <t>Business License</t>
  </si>
  <si>
    <t>1-32-560</t>
  </si>
  <si>
    <t>Equipment Revenue</t>
  </si>
  <si>
    <t>1-41-400</t>
  </si>
  <si>
    <t>Water Sales</t>
  </si>
  <si>
    <t>1-41-401</t>
  </si>
  <si>
    <t>Penalties - Water</t>
  </si>
  <si>
    <t>1-41-414</t>
  </si>
  <si>
    <t>Water On\Off Fee</t>
  </si>
  <si>
    <t>1-42-400</t>
  </si>
  <si>
    <t>Sewer Services</t>
  </si>
  <si>
    <t>1-43-400</t>
  </si>
  <si>
    <t>Garbage Fees</t>
  </si>
  <si>
    <t>1-56-463</t>
  </si>
  <si>
    <t>Perpetual Care Fee</t>
  </si>
  <si>
    <t>1-56-464</t>
  </si>
  <si>
    <t>Sale of Cemetery Plots</t>
  </si>
  <si>
    <t>1-56-466</t>
  </si>
  <si>
    <t>Snow Removal Revenue</t>
  </si>
  <si>
    <t>1-56-467</t>
  </si>
  <si>
    <t>Interment Fee</t>
  </si>
  <si>
    <t>1-66-910</t>
  </si>
  <si>
    <t>Planning Reserve</t>
  </si>
  <si>
    <t>1-69-100</t>
  </si>
  <si>
    <t>Grazing Revenue</t>
  </si>
  <si>
    <t>1-72-850</t>
  </si>
  <si>
    <t>Government Grants - Recreation</t>
  </si>
  <si>
    <t>1-74-770</t>
  </si>
  <si>
    <t>Museum Agreement</t>
  </si>
  <si>
    <t>1-74-771</t>
  </si>
  <si>
    <t>Library Agreement</t>
  </si>
  <si>
    <t>1-74-850</t>
  </si>
  <si>
    <t>Federl Grant - Heritage Canada</t>
  </si>
  <si>
    <t>2-11-150</t>
  </si>
  <si>
    <t>Council Meeting Pay</t>
  </si>
  <si>
    <t>2-11-151</t>
  </si>
  <si>
    <t>Council Supervision Pay</t>
  </si>
  <si>
    <t>2-11-211</t>
  </si>
  <si>
    <t>Travel &amp; Subsistence</t>
  </si>
  <si>
    <t>2-11-212</t>
  </si>
  <si>
    <t>Legislative - Discretionary</t>
  </si>
  <si>
    <t>2-12-110</t>
  </si>
  <si>
    <t>Salaries &amp; Wages</t>
  </si>
  <si>
    <t>2-12-130</t>
  </si>
  <si>
    <t>Payroll Deductions</t>
  </si>
  <si>
    <t>2-12-131</t>
  </si>
  <si>
    <t>Vacation Pay</t>
  </si>
  <si>
    <t>2-12-132</t>
  </si>
  <si>
    <t>Payroll Benefits</t>
  </si>
  <si>
    <t>2-12-150</t>
  </si>
  <si>
    <t>Meeting Pay</t>
  </si>
  <si>
    <t>2-12-152</t>
  </si>
  <si>
    <t>Election &amp; Census Fees</t>
  </si>
  <si>
    <t>2-12-211</t>
  </si>
  <si>
    <t>2-12-212</t>
  </si>
  <si>
    <t>Course Fee Registration</t>
  </si>
  <si>
    <t>2-12-216</t>
  </si>
  <si>
    <t>Postage</t>
  </si>
  <si>
    <t>2-12-217</t>
  </si>
  <si>
    <t>Telephone</t>
  </si>
  <si>
    <t>2-12-220</t>
  </si>
  <si>
    <t>Advertising &amp; Memberships</t>
  </si>
  <si>
    <t>2-12-224</t>
  </si>
  <si>
    <t>Land Title Fees</t>
  </si>
  <si>
    <t>2-12-226</t>
  </si>
  <si>
    <t>2-12-230</t>
  </si>
  <si>
    <t>Assessors Fees</t>
  </si>
  <si>
    <t>2-12-231</t>
  </si>
  <si>
    <t>Auditors Fees</t>
  </si>
  <si>
    <t>2-12-232</t>
  </si>
  <si>
    <t>Legal Fees</t>
  </si>
  <si>
    <t>2-12-240</t>
  </si>
  <si>
    <t>Bad Debts</t>
  </si>
  <si>
    <t>2-12-251</t>
  </si>
  <si>
    <t>Repairs &amp; Maintenance</t>
  </si>
  <si>
    <t>2-12-252</t>
  </si>
  <si>
    <t>Cleaning - Supplies &amp; Labor</t>
  </si>
  <si>
    <t>2-12-255</t>
  </si>
  <si>
    <t>Other Contracted Services</t>
  </si>
  <si>
    <t>2-12-256</t>
  </si>
  <si>
    <t>Contracted Services - CAO</t>
  </si>
  <si>
    <t>2-12-270</t>
  </si>
  <si>
    <t>Computer Expenses</t>
  </si>
  <si>
    <t>2-12-271</t>
  </si>
  <si>
    <t>Website Fees</t>
  </si>
  <si>
    <t>2-12-274</t>
  </si>
  <si>
    <t>Insurance &amp; Bond</t>
  </si>
  <si>
    <t>2-12-275</t>
  </si>
  <si>
    <t>Workman's Compensation</t>
  </si>
  <si>
    <t>2-12-277</t>
  </si>
  <si>
    <t>Health &amp; Safety</t>
  </si>
  <si>
    <t>2-12-505</t>
  </si>
  <si>
    <t>Photocopier Costs</t>
  </si>
  <si>
    <t>2-12-510</t>
  </si>
  <si>
    <t>General Office Supplies</t>
  </si>
  <si>
    <t>2-12-540</t>
  </si>
  <si>
    <t>Utilities - Heating</t>
  </si>
  <si>
    <t>2-12-541</t>
  </si>
  <si>
    <t>Utilities - Power</t>
  </si>
  <si>
    <t>2-12-590</t>
  </si>
  <si>
    <t>Miscellaneous</t>
  </si>
  <si>
    <t>2-12-810</t>
  </si>
  <si>
    <t>Bank Charges &amp; Fees</t>
  </si>
  <si>
    <t>2-12-920</t>
  </si>
  <si>
    <t>AMORTIZATION</t>
  </si>
  <si>
    <t>2-23-410</t>
  </si>
  <si>
    <t>Fire Service Agreement</t>
  </si>
  <si>
    <t>2-24-410</t>
  </si>
  <si>
    <t>Emergency Management Agreement</t>
  </si>
  <si>
    <t>2-26-751</t>
  </si>
  <si>
    <t>Bylaw Enforcement</t>
  </si>
  <si>
    <t>2-26-752</t>
  </si>
  <si>
    <t>Rural Policing Expense</t>
  </si>
  <si>
    <t>2-32-110</t>
  </si>
  <si>
    <t>Salaries - Roads &amp; Streets</t>
  </si>
  <si>
    <t>2-32-111</t>
  </si>
  <si>
    <t>Salaries - Shop Work Hours</t>
  </si>
  <si>
    <t>2-32-130</t>
  </si>
  <si>
    <t>2-32-131</t>
  </si>
  <si>
    <t>2-32-132</t>
  </si>
  <si>
    <t>Payroll Benefits (Health Spending)</t>
  </si>
  <si>
    <t>2-32-210</t>
  </si>
  <si>
    <t>Travel</t>
  </si>
  <si>
    <t>2-32-217</t>
  </si>
  <si>
    <t>Maintenance Cell Phone</t>
  </si>
  <si>
    <t>2-32-230</t>
  </si>
  <si>
    <t>Engineering Fees</t>
  </si>
  <si>
    <t>2-32-250</t>
  </si>
  <si>
    <t>Road &amp; Street Repairs</t>
  </si>
  <si>
    <t>2-32-251</t>
  </si>
  <si>
    <t>Equipment Repairs &amp; Maint.</t>
  </si>
  <si>
    <t>2-32-252</t>
  </si>
  <si>
    <t>Sidewalk &amp; Curb Repairs</t>
  </si>
  <si>
    <t>2-32-270</t>
  </si>
  <si>
    <t>Contracted Services</t>
  </si>
  <si>
    <t>2-32-271</t>
  </si>
  <si>
    <t>Insurance Share</t>
  </si>
  <si>
    <t>2-32-510</t>
  </si>
  <si>
    <t>Small Equipment &amp; Supplies</t>
  </si>
  <si>
    <t>2-32-515</t>
  </si>
  <si>
    <t>Equipment Rental</t>
  </si>
  <si>
    <t>2-32-521</t>
  </si>
  <si>
    <t>Gas &amp; Diesel Fuel</t>
  </si>
  <si>
    <t>2-32-530</t>
  </si>
  <si>
    <t>Const. &amp; Maint. Supplies</t>
  </si>
  <si>
    <t>2-32-532</t>
  </si>
  <si>
    <t>Gravel, Cold Mix &amp; Sand</t>
  </si>
  <si>
    <t>2-32-541</t>
  </si>
  <si>
    <t>Street Lights</t>
  </si>
  <si>
    <t>2-32-542</t>
  </si>
  <si>
    <t>Shop Power</t>
  </si>
  <si>
    <t>2-32-543</t>
  </si>
  <si>
    <t>Shop Natural Gas</t>
  </si>
  <si>
    <t>2-32-590</t>
  </si>
  <si>
    <t>2-32-920</t>
  </si>
  <si>
    <t>2-41-110</t>
  </si>
  <si>
    <t>Salaries - Water Related</t>
  </si>
  <si>
    <t>2-41-130</t>
  </si>
  <si>
    <t>2-41-211</t>
  </si>
  <si>
    <t>2-41-212</t>
  </si>
  <si>
    <t>COURSE REGISTRATION FEES</t>
  </si>
  <si>
    <t>2-41-215</t>
  </si>
  <si>
    <t>Freight</t>
  </si>
  <si>
    <t>2-41-250</t>
  </si>
  <si>
    <t>Water Testing Supplies</t>
  </si>
  <si>
    <t>2-41-251</t>
  </si>
  <si>
    <t>Maintenance Supplies</t>
  </si>
  <si>
    <t>2-41-270</t>
  </si>
  <si>
    <t>2-41-272</t>
  </si>
  <si>
    <t>Computer/Software Expense</t>
  </si>
  <si>
    <t>2-41-600</t>
  </si>
  <si>
    <t>SMRWSC - Debenture Payments</t>
  </si>
  <si>
    <t>2-41-601</t>
  </si>
  <si>
    <t>SMRWSC - Water Consumption</t>
  </si>
  <si>
    <t>2-41-920</t>
  </si>
  <si>
    <t>2-42-110</t>
  </si>
  <si>
    <t>Salaries - Sewer Related</t>
  </si>
  <si>
    <t>2-42-130</t>
  </si>
  <si>
    <t>2-42-275</t>
  </si>
  <si>
    <t>Contracted Services - Sewer</t>
  </si>
  <si>
    <t>2-42-290</t>
  </si>
  <si>
    <t>Lagoon Drainage Easement</t>
  </si>
  <si>
    <t>2-42-590</t>
  </si>
  <si>
    <t>2-42-920</t>
  </si>
  <si>
    <t>2-43-110</t>
  </si>
  <si>
    <t>Salaries - Garbage Related</t>
  </si>
  <si>
    <t>2-43-130</t>
  </si>
  <si>
    <t>2-43-251</t>
  </si>
  <si>
    <t>2-43-270</t>
  </si>
  <si>
    <t>Contracted Garbage Pickup</t>
  </si>
  <si>
    <t>2-56-110</t>
  </si>
  <si>
    <t>Salaries - Cemetery</t>
  </si>
  <si>
    <t>2-56-130</t>
  </si>
  <si>
    <t>2-56-270</t>
  </si>
  <si>
    <t>2-56-510</t>
  </si>
  <si>
    <t>General Services &amp; Supplies</t>
  </si>
  <si>
    <t>2-62-111</t>
  </si>
  <si>
    <t>FCSS - Postage</t>
  </si>
  <si>
    <t>2-62-755</t>
  </si>
  <si>
    <t>FCSS Programs</t>
  </si>
  <si>
    <t>2-62-756</t>
  </si>
  <si>
    <t>Community Programming</t>
  </si>
  <si>
    <t>2-62-760</t>
  </si>
  <si>
    <t>FCSS Membership Expenses</t>
  </si>
  <si>
    <t>2-66-762</t>
  </si>
  <si>
    <t>Planning Services expenses</t>
  </si>
  <si>
    <t>2-69-110</t>
  </si>
  <si>
    <t>Salaries - Rental Space Maintainence</t>
  </si>
  <si>
    <t>2-72-110</t>
  </si>
  <si>
    <t>Salaries - Green Space Maintenance</t>
  </si>
  <si>
    <t>2-72-130</t>
  </si>
  <si>
    <t>2-72-250</t>
  </si>
  <si>
    <t>Parks - Contract Services</t>
  </si>
  <si>
    <t>2-74-110</t>
  </si>
  <si>
    <t>Salaries - Culture Related</t>
  </si>
  <si>
    <t>2-74-130</t>
  </si>
  <si>
    <t>2-74-232</t>
  </si>
  <si>
    <t>Village Beautification</t>
  </si>
  <si>
    <t>2-74-251</t>
  </si>
  <si>
    <t>2-74-252</t>
  </si>
  <si>
    <t>2-74-271</t>
  </si>
  <si>
    <t>Insurance</t>
  </si>
  <si>
    <t>2-74-540</t>
  </si>
  <si>
    <t>Utilities - Gas</t>
  </si>
  <si>
    <t>2-74-541</t>
  </si>
  <si>
    <t>2-74-770</t>
  </si>
  <si>
    <t>Grants - Museum</t>
  </si>
  <si>
    <t>2-74-771</t>
  </si>
  <si>
    <t>Grants - Library</t>
  </si>
  <si>
    <t>2-74-775</t>
  </si>
  <si>
    <t>Parkland Reg. Library Req.</t>
  </si>
  <si>
    <t>2-74-850</t>
  </si>
  <si>
    <t>Canada Day Celebration</t>
  </si>
  <si>
    <t>2-74-920</t>
  </si>
  <si>
    <t>2-80-741</t>
  </si>
  <si>
    <t>Provincial Education - ASFF</t>
  </si>
  <si>
    <t>2-80-751</t>
  </si>
  <si>
    <t>Recreation Requistion County of Stettler</t>
  </si>
  <si>
    <t>2-80-761</t>
  </si>
  <si>
    <t>C.of Stettler Housing Auth</t>
  </si>
  <si>
    <t>2-80-771</t>
  </si>
  <si>
    <t>Stettler Waste Management Auth</t>
  </si>
  <si>
    <t>3-00-210</t>
  </si>
  <si>
    <t xml:space="preserve">  TOTAL TAXES RECEIVABLE</t>
  </si>
  <si>
    <t>3-00-211</t>
  </si>
  <si>
    <t>Taxes Receivable</t>
  </si>
  <si>
    <t>3-00-212</t>
  </si>
  <si>
    <t>Taxes Receivable-Arrears</t>
  </si>
  <si>
    <t>3-00-214</t>
  </si>
  <si>
    <t>Pre Paid Property Taxes</t>
  </si>
  <si>
    <t>3-00-247</t>
  </si>
  <si>
    <t>GST Receivable</t>
  </si>
  <si>
    <t>3-00-249</t>
  </si>
  <si>
    <t>GST REBATE/RETURN FILED</t>
  </si>
  <si>
    <t>3-00-250</t>
  </si>
  <si>
    <t>Rounding Account</t>
  </si>
  <si>
    <t>3-00-270</t>
  </si>
  <si>
    <t>Trade Accounts Receivable</t>
  </si>
  <si>
    <t>3-00-271</t>
  </si>
  <si>
    <t>Receivable From Other Government</t>
  </si>
  <si>
    <t>3-12-110</t>
  </si>
  <si>
    <t>Petty Cash</t>
  </si>
  <si>
    <t>3-12-111</t>
  </si>
  <si>
    <t>Cash on Hand</t>
  </si>
  <si>
    <t>3-12-121</t>
  </si>
  <si>
    <t>ATB MUSH Operating (Chequing) - 8524</t>
  </si>
  <si>
    <t>3-12-122</t>
  </si>
  <si>
    <t>ATB MSI Capital - 3779</t>
  </si>
  <si>
    <t>3-12-123</t>
  </si>
  <si>
    <t>ATB GTF - 7179</t>
  </si>
  <si>
    <t>3-12-124</t>
  </si>
  <si>
    <t>ATB - Reserve Account</t>
  </si>
  <si>
    <t>3-12-125</t>
  </si>
  <si>
    <t>GRANT FUNDS ACCOUNT 2278</t>
  </si>
  <si>
    <t>3-12-280</t>
  </si>
  <si>
    <t>Accrued Interest</t>
  </si>
  <si>
    <t>3-12-415</t>
  </si>
  <si>
    <t>Other Assets - Co-op Equity</t>
  </si>
  <si>
    <t>3-12-510</t>
  </si>
  <si>
    <t>Tax Recovery Roll 354 - July 26, 2025</t>
  </si>
  <si>
    <t>3-12-511</t>
  </si>
  <si>
    <t>Tax Recovery Roll 332 Sep 26, 2023</t>
  </si>
  <si>
    <t>3-12-620</t>
  </si>
  <si>
    <t>Buildings</t>
  </si>
  <si>
    <t>3-12-630</t>
  </si>
  <si>
    <t>Machinery</t>
  </si>
  <si>
    <t>3-12-640</t>
  </si>
  <si>
    <t>Land For Own Gov't Uses</t>
  </si>
  <si>
    <t>3-12-650</t>
  </si>
  <si>
    <t>Vehicles - Cost</t>
  </si>
  <si>
    <t>3-12-720</t>
  </si>
  <si>
    <t>Buildings - Accumulated Amortization</t>
  </si>
  <si>
    <t>3-12-730</t>
  </si>
  <si>
    <t>Machinery - Accumulated Amortization</t>
  </si>
  <si>
    <t>3-12-750</t>
  </si>
  <si>
    <t>Vehicles - Accumulated Amortization</t>
  </si>
  <si>
    <t>3-32-610</t>
  </si>
  <si>
    <t>Roads</t>
  </si>
  <si>
    <t>3-32-710</t>
  </si>
  <si>
    <t>Roads - Accumulated Amortization</t>
  </si>
  <si>
    <t>3-32-720</t>
  </si>
  <si>
    <t>Curbing &amp; Sidewalks</t>
  </si>
  <si>
    <t>3-41-271</t>
  </si>
  <si>
    <t>Utilities Receivable</t>
  </si>
  <si>
    <t>3-41-273</t>
  </si>
  <si>
    <t>ALLOWANCE FOR DOUBTFUL ACCOUNTS</t>
  </si>
  <si>
    <t>3-41-610</t>
  </si>
  <si>
    <t>Water System</t>
  </si>
  <si>
    <t>3-41-710</t>
  </si>
  <si>
    <t>Water System - Accumulated Amortization</t>
  </si>
  <si>
    <t>3-42-610</t>
  </si>
  <si>
    <t>Wastewater System</t>
  </si>
  <si>
    <t>3-42-710</t>
  </si>
  <si>
    <t>Wastewater - Accumulated Amortization</t>
  </si>
  <si>
    <t>3-66-570</t>
  </si>
  <si>
    <t>Land Held for Resale</t>
  </si>
  <si>
    <t>4-00-214</t>
  </si>
  <si>
    <t>4-00-247</t>
  </si>
  <si>
    <t>GST charged on sales</t>
  </si>
  <si>
    <t>4-00-910</t>
  </si>
  <si>
    <t>Operating Surplus \ Deficit(-)</t>
  </si>
  <si>
    <t>4-00-920</t>
  </si>
  <si>
    <t>Equity in Capital Assets</t>
  </si>
  <si>
    <t>4-12-231</t>
  </si>
  <si>
    <t>Accounts Payable - Year End</t>
  </si>
  <si>
    <t>4-12-270</t>
  </si>
  <si>
    <t>Trade Accounts Payable</t>
  </si>
  <si>
    <t>4-12-271</t>
  </si>
  <si>
    <t>Revenue Canada Payable</t>
  </si>
  <si>
    <t>4-12-272</t>
  </si>
  <si>
    <t>Holiday Pay Payable</t>
  </si>
  <si>
    <t>4-12-472</t>
  </si>
  <si>
    <t>TAX RECOVERY SURPLUS</t>
  </si>
  <si>
    <t>4-12-830</t>
  </si>
  <si>
    <t>Deferred Revenue - Gas Tax Fund</t>
  </si>
  <si>
    <t>4-12-840</t>
  </si>
  <si>
    <t>Deferred Revenue - MSI Capital</t>
  </si>
  <si>
    <t>4-23-722</t>
  </si>
  <si>
    <t>Fire Reserve</t>
  </si>
  <si>
    <t>4-32-723</t>
  </si>
  <si>
    <t>Roads &amp; Streets Reserve</t>
  </si>
  <si>
    <t>4-41-830</t>
  </si>
  <si>
    <t>DEFERRED REVENUE - AWWP</t>
  </si>
  <si>
    <t>4-42-722</t>
  </si>
  <si>
    <t>Sewer Reserve</t>
  </si>
  <si>
    <t>4-56-721</t>
  </si>
  <si>
    <t>Cemetery - Monumnet Deposits</t>
  </si>
  <si>
    <t>6-32-650</t>
  </si>
  <si>
    <t>VEHICLES</t>
  </si>
  <si>
    <t>Year</t>
  </si>
  <si>
    <t>Total Revenue</t>
  </si>
  <si>
    <t>Total Expenses</t>
  </si>
  <si>
    <t>Surplus / (Deficit)</t>
  </si>
  <si>
    <t>3-Year Operating Plan (2027–2029)</t>
  </si>
  <si>
    <t>Notes:</t>
  </si>
  <si>
    <t>1. Base year (2025) is derived from the Budget column where non-zero, otherwise Year-to-Date, converted to positive values.</t>
  </si>
  <si>
    <t>2. Projections for 2026–2029 apply a 2% annual increase to each GL line.</t>
  </si>
  <si>
    <t>3. Totals and surplus/deficit will update if any base-year GL amounts are adjusted.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</si>
</sst>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E1FF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43" fontId="0" fillId="0" borderId="0" xfId="0" applyNumberFormat="1"/>
    <xf numFmtId="0" fontId="1" fillId="0" borderId="0" xfId="0" applyFont="1"/>
    <xf numFmtId="0" fontId="1" fillId="0" borderId="0" xfId="0" applyFont="1" applyAlignment="1">
      <alignment horizontal="right"/>
    </xf>
    <xf numFmtId="44" fontId="1" fillId="0" borderId="0" xfId="0" applyNumberFormat="1" applyFont="1"/>
    <xf numFmtId="0" fontId="2" fillId="0" borderId="0" xfId="0" applyFont="1"/>
    <xf numFmtId="43" fontId="2" fillId="0" borderId="0" xfId="0" applyNumberFormat="1" applyFont="1"/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40" fontId="0" fillId="0" borderId="0" xfId="0" applyNumberFormat="1"/>
    <xf numFmtId="0" fontId="2" fillId="2" borderId="0" xfId="0" applyFont="1" applyFill="1"/>
    <xf numFmtId="43" fontId="2" fillId="2" borderId="0" xfId="0" applyNumberFormat="1" applyFont="1" applyFill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E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Total Revenues vs Total Expenses (2025–2029)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Summary!$B$1</c:f>
              <c:strCache>
                <c:ptCount val="1"/>
                <c:pt idx="0">
                  <c:v>Total Revenue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numRef>
              <c:f>Summary!$A$2:$A$6</c:f>
              <c:numCache>
                <c:formatCode>General</c:formatCode>
                <c:ptCount val="5"/>
                <c:pt idx="0">
                  <c:v>2026</c:v>
                </c:pt>
                <c:pt idx="1">
                  <c:v>2027</c:v>
                </c:pt>
                <c:pt idx="2">
                  <c:v>2028</c:v>
                </c:pt>
                <c:pt idx="3">
                  <c:v>2029</c:v>
                </c:pt>
                <c:pt idx="4">
                  <c:v>2030</c:v>
                </c:pt>
              </c:numCache>
            </c:numRef>
          </c:cat>
          <c:val>
            <c:numRef>
              <c:f>Summary!$B$2:$B$6</c:f>
              <c:numCache>
                <c:formatCode>_(* #,##0.00_);_(* \(#,##0.00\);_(* "-"??_);_(@_)</c:formatCode>
                <c:ptCount val="5"/>
                <c:pt idx="0">
                  <c:v>632721.56000000006</c:v>
                </c:pt>
                <c:pt idx="1">
                  <c:v>641207.38339999993</c:v>
                </c:pt>
                <c:pt idx="2">
                  <c:v>655799.96886799997</c:v>
                </c:pt>
                <c:pt idx="3">
                  <c:v>669290.19504535967</c:v>
                </c:pt>
                <c:pt idx="4">
                  <c:v>683125.06726626738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D02-48C1-B34E-1402D8806BCF}"/>
            </c:ext>
          </c:extLst>
        </c:ser>
        <c:ser>
          <c:idx val="1"/>
          <c:order val="1"/>
          <c:tx>
            <c:strRef>
              <c:f>Summary!$C$1</c:f>
              <c:strCache>
                <c:ptCount val="1"/>
                <c:pt idx="0">
                  <c:v>Total Expenses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numRef>
              <c:f>Summary!$A$2:$A$6</c:f>
              <c:numCache>
                <c:formatCode>General</c:formatCode>
                <c:ptCount val="5"/>
                <c:pt idx="0">
                  <c:v>2026</c:v>
                </c:pt>
                <c:pt idx="1">
                  <c:v>2027</c:v>
                </c:pt>
                <c:pt idx="2">
                  <c:v>2028</c:v>
                </c:pt>
                <c:pt idx="3">
                  <c:v>2029</c:v>
                </c:pt>
                <c:pt idx="4">
                  <c:v>2030</c:v>
                </c:pt>
              </c:numCache>
            </c:numRef>
          </c:cat>
          <c:val>
            <c:numRef>
              <c:f>Summary!$C$2:$C$6</c:f>
              <c:numCache>
                <c:formatCode>_(* #,##0.00_);_(* \(#,##0.00\);_(* "-"??_);_(@_)</c:formatCode>
                <c:ptCount val="5"/>
                <c:pt idx="0">
                  <c:v>657843.61</c:v>
                </c:pt>
                <c:pt idx="1">
                  <c:v>666737.52999999991</c:v>
                </c:pt>
                <c:pt idx="2">
                  <c:v>685919.39</c:v>
                </c:pt>
                <c:pt idx="3">
                  <c:v>706670.16759999958</c:v>
                </c:pt>
                <c:pt idx="4">
                  <c:v>731888.424352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D02-48C1-B34E-1402D8806B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"/>
        <c:axId val="100"/>
      </c:lineChart>
      <c:catAx>
        <c:axId val="1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Year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0"/>
        <c:lblAlgn val="ctr"/>
        <c:lblOffset val="100"/>
        <c:noMultiLvlLbl val="0"/>
      </c:catAx>
      <c:valAx>
        <c:axId val="1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Dollars</a:t>
                </a:r>
              </a:p>
            </c:rich>
          </c:tx>
          <c:overlay val="0"/>
        </c:title>
        <c:numFmt formatCode="_(* #,##0.00_);_(* \(#,##0.00\);_(* &quot;-&quot;??_);_(@_)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14</xdr:row>
      <xdr:rowOff>0</xdr:rowOff>
    </xdr:from>
    <xdr:ext cx="5966460" cy="307086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6"/>
  <sheetViews>
    <sheetView zoomScaleNormal="100" workbookViewId="0">
      <pane ySplit="1" topLeftCell="A24" activePane="bottomLeft" state="frozen"/>
      <selection pane="bottomLeft" activeCell="D34" sqref="D34"/>
    </sheetView>
  </sheetViews>
  <sheetFormatPr defaultRowHeight="14.4" x14ac:dyDescent="0.3"/>
  <cols>
    <col min="1" max="1" width="16.109375" bestFit="1" customWidth="1"/>
    <col min="2" max="2" width="39.6640625" bestFit="1" customWidth="1"/>
    <col min="3" max="3" width="16.44140625" bestFit="1" customWidth="1"/>
    <col min="4" max="4" width="16.77734375" bestFit="1" customWidth="1"/>
    <col min="5" max="5" width="16.44140625" bestFit="1" customWidth="1"/>
    <col min="6" max="7" width="16.77734375" bestFit="1" customWidth="1"/>
  </cols>
  <sheetData>
    <row r="1" spans="1:7" ht="18" thickBot="1" x14ac:dyDescent="0.35">
      <c r="A1" s="7" t="s">
        <v>0</v>
      </c>
      <c r="B1" s="7" t="s">
        <v>1</v>
      </c>
      <c r="C1" s="8">
        <v>2026</v>
      </c>
      <c r="D1" s="8">
        <v>2027</v>
      </c>
      <c r="E1" s="8">
        <v>2028</v>
      </c>
      <c r="F1" s="8">
        <v>2029</v>
      </c>
      <c r="G1" s="8">
        <v>2030</v>
      </c>
    </row>
    <row r="2" spans="1:7" x14ac:dyDescent="0.3">
      <c r="A2" s="5" t="s">
        <v>2</v>
      </c>
      <c r="B2" s="5" t="s">
        <v>3</v>
      </c>
      <c r="C2" s="6">
        <v>167623.34</v>
      </c>
      <c r="D2" s="6">
        <v>170975.81</v>
      </c>
      <c r="E2" s="6">
        <v>174395.33</v>
      </c>
      <c r="F2" s="6">
        <v>177883.24</v>
      </c>
      <c r="G2" s="6">
        <v>181440.9</v>
      </c>
    </row>
    <row r="3" spans="1:7" x14ac:dyDescent="0.3">
      <c r="A3" s="5" t="s">
        <v>4</v>
      </c>
      <c r="B3" s="5" t="s">
        <v>5</v>
      </c>
      <c r="C3" s="6">
        <v>37294.31</v>
      </c>
      <c r="D3" s="6">
        <v>38040.199999999997</v>
      </c>
      <c r="E3" s="6">
        <v>38801</v>
      </c>
      <c r="F3" s="6">
        <v>39577.019999999997</v>
      </c>
      <c r="G3" s="6">
        <v>40368.559999999998</v>
      </c>
    </row>
    <row r="4" spans="1:7" x14ac:dyDescent="0.3">
      <c r="A4" s="5" t="s">
        <v>6</v>
      </c>
      <c r="B4" s="5" t="s">
        <v>7</v>
      </c>
      <c r="C4" s="6">
        <v>6365.01</v>
      </c>
      <c r="D4" s="6">
        <v>6492.31</v>
      </c>
      <c r="E4" s="6">
        <v>6622.16</v>
      </c>
      <c r="F4" s="6">
        <v>6754.6</v>
      </c>
      <c r="G4" s="6">
        <v>6889.69</v>
      </c>
    </row>
    <row r="5" spans="1:7" x14ac:dyDescent="0.3">
      <c r="A5" s="5" t="s">
        <v>8</v>
      </c>
      <c r="B5" s="5" t="s">
        <v>9</v>
      </c>
      <c r="C5" s="6">
        <v>0.43</v>
      </c>
      <c r="D5" s="6">
        <v>0.44</v>
      </c>
      <c r="E5" s="6">
        <v>0.45</v>
      </c>
      <c r="F5" s="6">
        <v>0.46</v>
      </c>
      <c r="G5" s="6">
        <v>0.47</v>
      </c>
    </row>
    <row r="6" spans="1:7" x14ac:dyDescent="0.3">
      <c r="A6" s="5" t="s">
        <v>10</v>
      </c>
      <c r="B6" s="5" t="s">
        <v>11</v>
      </c>
      <c r="C6" s="6">
        <v>29255.72</v>
      </c>
      <c r="D6" s="6">
        <v>29840.83</v>
      </c>
      <c r="E6" s="6">
        <v>30437.65</v>
      </c>
      <c r="F6" s="6">
        <v>31046.400000000001</v>
      </c>
      <c r="G6" s="6">
        <v>31667.33</v>
      </c>
    </row>
    <row r="7" spans="1:7" x14ac:dyDescent="0.3">
      <c r="A7" s="5" t="s">
        <v>12</v>
      </c>
      <c r="B7" s="5" t="s">
        <v>13</v>
      </c>
      <c r="C7" s="6">
        <v>13105.1</v>
      </c>
      <c r="D7" s="6">
        <v>13367.2</v>
      </c>
      <c r="E7" s="6">
        <v>13634.54</v>
      </c>
      <c r="F7" s="6">
        <v>13907.23</v>
      </c>
      <c r="G7" s="6">
        <v>14185.37</v>
      </c>
    </row>
    <row r="8" spans="1:7" x14ac:dyDescent="0.3">
      <c r="A8" s="5" t="s">
        <v>14</v>
      </c>
      <c r="B8" s="5" t="s">
        <v>15</v>
      </c>
      <c r="C8" s="6">
        <v>35399</v>
      </c>
      <c r="D8" s="6">
        <f>C8*1.02</f>
        <v>36106.980000000003</v>
      </c>
      <c r="E8" s="6">
        <f t="shared" ref="E8:G8" si="0">D8*1.02</f>
        <v>36829.119600000005</v>
      </c>
      <c r="F8" s="6">
        <f t="shared" si="0"/>
        <v>37565.701992000009</v>
      </c>
      <c r="G8" s="6">
        <f t="shared" si="0"/>
        <v>38317.016031840009</v>
      </c>
    </row>
    <row r="9" spans="1:7" x14ac:dyDescent="0.3">
      <c r="A9" s="5" t="s">
        <v>16</v>
      </c>
      <c r="B9" s="5" t="s">
        <v>17</v>
      </c>
      <c r="C9" s="6">
        <v>35831.17</v>
      </c>
      <c r="D9" s="6">
        <f>C9*1.02</f>
        <v>36547.793400000002</v>
      </c>
      <c r="E9" s="6">
        <f t="shared" ref="E9:G9" si="1">D9*1.02</f>
        <v>37278.749268</v>
      </c>
      <c r="F9" s="6">
        <f t="shared" si="1"/>
        <v>38024.324253359999</v>
      </c>
      <c r="G9" s="6">
        <f t="shared" si="1"/>
        <v>38784.810738427201</v>
      </c>
    </row>
    <row r="10" spans="1:7" x14ac:dyDescent="0.3">
      <c r="A10" s="5" t="s">
        <v>18</v>
      </c>
      <c r="B10" s="5" t="s">
        <v>19</v>
      </c>
      <c r="C10" s="6">
        <v>1500</v>
      </c>
      <c r="D10" s="6">
        <f>C10*1.02</f>
        <v>1530</v>
      </c>
      <c r="E10" s="6">
        <f t="shared" ref="E10:G10" si="2">D10*1.02</f>
        <v>1560.6000000000001</v>
      </c>
      <c r="F10" s="6">
        <f t="shared" si="2"/>
        <v>1591.8120000000001</v>
      </c>
      <c r="G10" s="6">
        <f t="shared" si="2"/>
        <v>1623.6482400000002</v>
      </c>
    </row>
    <row r="11" spans="1:7" hidden="1" x14ac:dyDescent="0.3">
      <c r="A11" s="5" t="s">
        <v>20</v>
      </c>
      <c r="B11" s="5" t="s">
        <v>21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</row>
    <row r="12" spans="1:7" x14ac:dyDescent="0.3">
      <c r="A12" s="5" t="s">
        <v>22</v>
      </c>
      <c r="B12" s="5" t="s">
        <v>23</v>
      </c>
      <c r="C12" s="6">
        <v>7882</v>
      </c>
      <c r="D12" s="6">
        <v>8039.64</v>
      </c>
      <c r="E12" s="6">
        <v>8200.43</v>
      </c>
      <c r="F12" s="6">
        <v>8364.44</v>
      </c>
      <c r="G12" s="6">
        <v>8531.73</v>
      </c>
    </row>
    <row r="13" spans="1:7" x14ac:dyDescent="0.3">
      <c r="A13" s="5" t="s">
        <v>24</v>
      </c>
      <c r="B13" s="5" t="s">
        <v>25</v>
      </c>
      <c r="C13" s="6">
        <v>72712</v>
      </c>
      <c r="D13" s="6">
        <v>74166.240000000005</v>
      </c>
      <c r="E13" s="6">
        <v>75649.56</v>
      </c>
      <c r="F13" s="6">
        <v>77162.55</v>
      </c>
      <c r="G13" s="6">
        <v>78705.8</v>
      </c>
    </row>
    <row r="14" spans="1:7" x14ac:dyDescent="0.3">
      <c r="A14" s="5" t="s">
        <v>26</v>
      </c>
      <c r="B14" s="5" t="s">
        <v>27</v>
      </c>
      <c r="C14" s="6">
        <v>1400</v>
      </c>
      <c r="D14" s="6">
        <v>1428</v>
      </c>
      <c r="E14" s="6">
        <v>1456.56</v>
      </c>
      <c r="F14" s="6">
        <v>1485.69</v>
      </c>
      <c r="G14" s="6">
        <v>1515.4</v>
      </c>
    </row>
    <row r="15" spans="1:7" x14ac:dyDescent="0.3">
      <c r="A15" s="5" t="s">
        <v>28</v>
      </c>
      <c r="B15" s="5" t="s">
        <v>29</v>
      </c>
      <c r="C15" s="6">
        <v>2340</v>
      </c>
      <c r="D15" s="6">
        <v>2386.8000000000002</v>
      </c>
      <c r="E15" s="6">
        <v>2434.54</v>
      </c>
      <c r="F15" s="6">
        <v>2483.23</v>
      </c>
      <c r="G15" s="6">
        <v>2532.89</v>
      </c>
    </row>
    <row r="16" spans="1:7" x14ac:dyDescent="0.3">
      <c r="A16" s="5" t="s">
        <v>30</v>
      </c>
      <c r="B16" s="5" t="s">
        <v>31</v>
      </c>
      <c r="C16" s="6">
        <v>185.5</v>
      </c>
      <c r="D16" s="6">
        <f>C16*1.2</f>
        <v>222.6</v>
      </c>
      <c r="E16" s="6">
        <f t="shared" ref="E16:G16" si="3">D16*1.2</f>
        <v>267.12</v>
      </c>
      <c r="F16" s="6">
        <f t="shared" si="3"/>
        <v>320.54399999999998</v>
      </c>
      <c r="G16" s="6">
        <f t="shared" si="3"/>
        <v>384.65279999999996</v>
      </c>
    </row>
    <row r="17" spans="1:8" x14ac:dyDescent="0.3">
      <c r="A17" s="5" t="s">
        <v>32</v>
      </c>
      <c r="B17" s="5" t="s">
        <v>33</v>
      </c>
      <c r="C17" s="6">
        <v>500</v>
      </c>
      <c r="D17" s="6">
        <v>510</v>
      </c>
      <c r="E17" s="6">
        <v>520.20000000000005</v>
      </c>
      <c r="F17" s="6">
        <v>530.6</v>
      </c>
      <c r="G17" s="6">
        <v>541.21</v>
      </c>
    </row>
    <row r="18" spans="1:8" x14ac:dyDescent="0.3">
      <c r="A18" s="5" t="s">
        <v>34</v>
      </c>
      <c r="B18" s="5" t="s">
        <v>35</v>
      </c>
      <c r="C18" s="6">
        <v>500</v>
      </c>
      <c r="D18" s="6">
        <v>510</v>
      </c>
      <c r="E18" s="6">
        <v>520.20000000000005</v>
      </c>
      <c r="F18" s="6">
        <v>530.6</v>
      </c>
      <c r="G18" s="6">
        <v>541.21</v>
      </c>
    </row>
    <row r="19" spans="1:8" x14ac:dyDescent="0.3">
      <c r="A19" s="5" t="s">
        <v>36</v>
      </c>
      <c r="B19" s="5" t="s">
        <v>37</v>
      </c>
      <c r="C19" s="6">
        <v>1000</v>
      </c>
      <c r="D19" s="6">
        <v>1020</v>
      </c>
      <c r="E19" s="6">
        <v>1040.4000000000001</v>
      </c>
      <c r="F19" s="6">
        <v>1061.21</v>
      </c>
      <c r="G19" s="6">
        <v>1082.43</v>
      </c>
    </row>
    <row r="20" spans="1:8" x14ac:dyDescent="0.3">
      <c r="A20" s="5" t="s">
        <v>38</v>
      </c>
      <c r="B20" s="5" t="s">
        <v>39</v>
      </c>
      <c r="C20" s="6">
        <v>2500</v>
      </c>
      <c r="D20" s="6">
        <v>1000</v>
      </c>
      <c r="E20" s="6">
        <f>D20*1.2</f>
        <v>1200</v>
      </c>
      <c r="F20" s="6">
        <f t="shared" ref="F20:G20" si="4">E20*1.2</f>
        <v>1440</v>
      </c>
      <c r="G20" s="6">
        <f t="shared" si="4"/>
        <v>1728</v>
      </c>
    </row>
    <row r="21" spans="1:8" x14ac:dyDescent="0.3">
      <c r="A21" s="5" t="s">
        <v>40</v>
      </c>
      <c r="B21" s="5" t="s">
        <v>41</v>
      </c>
      <c r="C21" s="6">
        <v>100</v>
      </c>
      <c r="D21" s="6">
        <f>C21*1.02</f>
        <v>102</v>
      </c>
      <c r="E21" s="6">
        <v>1560.6</v>
      </c>
      <c r="F21" s="6">
        <v>1591.81</v>
      </c>
      <c r="G21" s="6">
        <v>1623.65</v>
      </c>
    </row>
    <row r="22" spans="1:8" x14ac:dyDescent="0.3">
      <c r="A22" s="5" t="s">
        <v>42</v>
      </c>
      <c r="B22" s="5" t="s">
        <v>43</v>
      </c>
      <c r="C22" s="6">
        <v>500</v>
      </c>
      <c r="D22" s="6">
        <f>C22*1.02</f>
        <v>510</v>
      </c>
      <c r="E22" s="6">
        <f>D22*1.2</f>
        <v>612</v>
      </c>
      <c r="F22" s="6">
        <f t="shared" ref="F22:G22" si="5">E22*1.2</f>
        <v>734.4</v>
      </c>
      <c r="G22" s="6">
        <f t="shared" si="5"/>
        <v>881.28</v>
      </c>
      <c r="H22" s="6"/>
    </row>
    <row r="23" spans="1:8" x14ac:dyDescent="0.3">
      <c r="A23" s="5" t="s">
        <v>44</v>
      </c>
      <c r="B23" s="5" t="s">
        <v>45</v>
      </c>
      <c r="C23" s="6">
        <v>25000</v>
      </c>
      <c r="D23" s="6">
        <f>C23*1.02</f>
        <v>25500</v>
      </c>
      <c r="E23" s="6">
        <f t="shared" ref="E23:G23" si="6">D23*1.02</f>
        <v>26010</v>
      </c>
      <c r="F23" s="6">
        <f t="shared" si="6"/>
        <v>26530.2</v>
      </c>
      <c r="G23" s="6">
        <f t="shared" si="6"/>
        <v>27060.804</v>
      </c>
    </row>
    <row r="24" spans="1:8" x14ac:dyDescent="0.3">
      <c r="A24" s="5" t="s">
        <v>46</v>
      </c>
      <c r="B24" s="5" t="s">
        <v>47</v>
      </c>
      <c r="C24" s="6">
        <v>6000</v>
      </c>
      <c r="D24" s="6">
        <v>6120</v>
      </c>
      <c r="E24" s="6">
        <v>6242.4</v>
      </c>
      <c r="F24" s="6">
        <v>6367.25</v>
      </c>
      <c r="G24" s="6">
        <v>6494.6</v>
      </c>
    </row>
    <row r="25" spans="1:8" hidden="1" x14ac:dyDescent="0.3">
      <c r="A25" s="5" t="s">
        <v>48</v>
      </c>
      <c r="B25" s="5" t="s">
        <v>49</v>
      </c>
      <c r="C25" s="6">
        <v>0</v>
      </c>
      <c r="D25" s="6">
        <v>0</v>
      </c>
      <c r="E25" s="6">
        <v>0</v>
      </c>
      <c r="F25" s="6">
        <v>0</v>
      </c>
      <c r="G25" s="6">
        <v>0</v>
      </c>
    </row>
    <row r="26" spans="1:8" x14ac:dyDescent="0.3">
      <c r="A26" s="5" t="s">
        <v>50</v>
      </c>
      <c r="B26" s="5" t="s">
        <v>51</v>
      </c>
      <c r="C26" s="6">
        <v>500</v>
      </c>
      <c r="D26" s="6">
        <v>510</v>
      </c>
      <c r="E26" s="6">
        <v>520.20000000000005</v>
      </c>
      <c r="F26" s="6">
        <v>530.6</v>
      </c>
      <c r="G26" s="6">
        <v>541.21</v>
      </c>
    </row>
    <row r="27" spans="1:8" x14ac:dyDescent="0.3">
      <c r="A27" s="5" t="s">
        <v>52</v>
      </c>
      <c r="B27" s="5" t="s">
        <v>53</v>
      </c>
      <c r="C27" s="6">
        <v>200</v>
      </c>
      <c r="D27" s="6">
        <v>204</v>
      </c>
      <c r="E27" s="6">
        <v>208.08</v>
      </c>
      <c r="F27" s="6">
        <v>212.24</v>
      </c>
      <c r="G27" s="6">
        <v>216.48</v>
      </c>
    </row>
    <row r="28" spans="1:8" x14ac:dyDescent="0.3">
      <c r="A28" s="5" t="s">
        <v>54</v>
      </c>
      <c r="B28" s="5" t="s">
        <v>55</v>
      </c>
      <c r="C28" s="6">
        <v>200</v>
      </c>
      <c r="D28" s="6">
        <v>204</v>
      </c>
      <c r="E28" s="6">
        <v>208.08</v>
      </c>
      <c r="F28" s="6">
        <v>212.24</v>
      </c>
      <c r="G28" s="6">
        <v>216.48</v>
      </c>
    </row>
    <row r="29" spans="1:8" x14ac:dyDescent="0.3">
      <c r="A29" s="5" t="s">
        <v>56</v>
      </c>
      <c r="B29" s="5" t="s">
        <v>57</v>
      </c>
      <c r="C29" s="6">
        <v>190.48</v>
      </c>
      <c r="D29" s="6">
        <v>194.29</v>
      </c>
      <c r="E29" s="6">
        <v>198.18</v>
      </c>
      <c r="F29" s="6">
        <v>202.14</v>
      </c>
      <c r="G29" s="6">
        <v>206.18</v>
      </c>
    </row>
    <row r="30" spans="1:8" x14ac:dyDescent="0.3">
      <c r="A30" s="5" t="s">
        <v>58</v>
      </c>
      <c r="B30" s="5" t="s">
        <v>59</v>
      </c>
      <c r="C30" s="6">
        <v>89000</v>
      </c>
      <c r="D30" s="6">
        <f>C30*1.02</f>
        <v>90780</v>
      </c>
      <c r="E30" s="6">
        <f t="shared" ref="E30:G30" si="7">D30*1.02</f>
        <v>92595.6</v>
      </c>
      <c r="F30" s="6">
        <f t="shared" si="7"/>
        <v>94447.512000000002</v>
      </c>
      <c r="G30" s="6">
        <f t="shared" si="7"/>
        <v>96336.462240000008</v>
      </c>
    </row>
    <row r="31" spans="1:8" x14ac:dyDescent="0.3">
      <c r="A31" s="5" t="s">
        <v>60</v>
      </c>
      <c r="B31" s="5" t="s">
        <v>61</v>
      </c>
      <c r="C31" s="6">
        <v>700</v>
      </c>
      <c r="D31" s="6">
        <v>714</v>
      </c>
      <c r="E31" s="6">
        <v>728.28</v>
      </c>
      <c r="F31" s="6">
        <v>742.85</v>
      </c>
      <c r="G31" s="6">
        <v>757.71</v>
      </c>
    </row>
    <row r="32" spans="1:8" x14ac:dyDescent="0.3">
      <c r="A32" s="5" t="s">
        <v>62</v>
      </c>
      <c r="B32" s="5" t="s">
        <v>63</v>
      </c>
      <c r="C32" s="6">
        <v>300</v>
      </c>
      <c r="D32" s="6">
        <v>306</v>
      </c>
      <c r="E32" s="6">
        <v>312.12</v>
      </c>
      <c r="F32" s="6">
        <v>318.36</v>
      </c>
      <c r="G32" s="6">
        <v>324.73</v>
      </c>
    </row>
    <row r="33" spans="1:7" x14ac:dyDescent="0.3">
      <c r="A33" s="5" t="s">
        <v>64</v>
      </c>
      <c r="B33" s="5" t="s">
        <v>65</v>
      </c>
      <c r="C33" s="6">
        <v>19000</v>
      </c>
      <c r="D33" s="6">
        <v>18564</v>
      </c>
      <c r="E33" s="6">
        <v>18935.28</v>
      </c>
      <c r="F33" s="6">
        <v>19313.990000000002</v>
      </c>
      <c r="G33" s="6">
        <v>19700.27</v>
      </c>
    </row>
    <row r="34" spans="1:7" x14ac:dyDescent="0.3">
      <c r="A34" s="5" t="s">
        <v>66</v>
      </c>
      <c r="B34" s="5" t="s">
        <v>67</v>
      </c>
      <c r="C34" s="6">
        <v>44000</v>
      </c>
      <c r="D34" s="6">
        <v>43044</v>
      </c>
      <c r="E34" s="6">
        <v>43904.88</v>
      </c>
      <c r="F34" s="6">
        <v>44782.98</v>
      </c>
      <c r="G34" s="6">
        <v>45678.64</v>
      </c>
    </row>
    <row r="35" spans="1:7" x14ac:dyDescent="0.3">
      <c r="A35" s="5" t="s">
        <v>68</v>
      </c>
      <c r="B35" s="5" t="s">
        <v>69</v>
      </c>
      <c r="C35" s="6">
        <v>1000</v>
      </c>
      <c r="D35" s="6">
        <v>1020</v>
      </c>
      <c r="E35" s="6">
        <v>1040.4000000000001</v>
      </c>
      <c r="F35" s="6">
        <v>1061.21</v>
      </c>
      <c r="G35" s="6">
        <v>1082.43</v>
      </c>
    </row>
    <row r="36" spans="1:7" x14ac:dyDescent="0.3">
      <c r="A36" s="5" t="s">
        <v>70</v>
      </c>
      <c r="B36" s="5" t="s">
        <v>71</v>
      </c>
      <c r="C36" s="6">
        <v>500</v>
      </c>
      <c r="D36" s="6">
        <v>510</v>
      </c>
      <c r="E36" s="6">
        <v>520.20000000000005</v>
      </c>
      <c r="F36" s="6">
        <v>530.6</v>
      </c>
      <c r="G36" s="6">
        <v>541.21</v>
      </c>
    </row>
    <row r="37" spans="1:7" x14ac:dyDescent="0.3">
      <c r="A37" s="5" t="s">
        <v>72</v>
      </c>
      <c r="B37" s="5" t="s">
        <v>73</v>
      </c>
      <c r="C37" s="6">
        <v>100</v>
      </c>
      <c r="D37" s="6">
        <f>C37*1.02</f>
        <v>102</v>
      </c>
      <c r="E37" s="6">
        <f t="shared" ref="E37:G37" si="8">D37*1.02</f>
        <v>104.04</v>
      </c>
      <c r="F37" s="6">
        <f t="shared" si="8"/>
        <v>106.1208</v>
      </c>
      <c r="G37" s="6">
        <f t="shared" si="8"/>
        <v>108.243216</v>
      </c>
    </row>
    <row r="38" spans="1:7" x14ac:dyDescent="0.3">
      <c r="A38" s="5" t="s">
        <v>74</v>
      </c>
      <c r="B38" s="5" t="s">
        <v>75</v>
      </c>
      <c r="C38" s="6">
        <v>1200</v>
      </c>
      <c r="D38" s="6">
        <v>1224</v>
      </c>
      <c r="E38" s="6">
        <v>1248.48</v>
      </c>
      <c r="F38" s="6">
        <v>1273.45</v>
      </c>
      <c r="G38" s="6">
        <v>1298.92</v>
      </c>
    </row>
    <row r="39" spans="1:7" x14ac:dyDescent="0.3">
      <c r="A39" s="5" t="s">
        <v>76</v>
      </c>
      <c r="B39" s="5" t="s">
        <v>77</v>
      </c>
      <c r="C39" s="6">
        <v>16000</v>
      </c>
      <c r="D39" s="6">
        <v>16320</v>
      </c>
      <c r="E39" s="6">
        <v>16646.400000000001</v>
      </c>
      <c r="F39" s="6">
        <v>16979.330000000002</v>
      </c>
      <c r="G39" s="6">
        <v>17318.919999999998</v>
      </c>
    </row>
    <row r="40" spans="1:7" x14ac:dyDescent="0.3">
      <c r="A40" s="5" t="s">
        <v>78</v>
      </c>
      <c r="B40" s="5" t="s">
        <v>79</v>
      </c>
      <c r="C40" s="6">
        <v>1787.5</v>
      </c>
      <c r="D40" s="6">
        <v>1823.25</v>
      </c>
      <c r="E40" s="6">
        <v>1859.72</v>
      </c>
      <c r="F40" s="6">
        <v>1896.91</v>
      </c>
      <c r="G40" s="6">
        <v>1934.85</v>
      </c>
    </row>
    <row r="41" spans="1:7" x14ac:dyDescent="0.3">
      <c r="A41" s="5" t="s">
        <v>80</v>
      </c>
      <c r="B41" s="5" t="s">
        <v>81</v>
      </c>
      <c r="C41" s="6">
        <v>700</v>
      </c>
      <c r="D41" s="6">
        <v>714</v>
      </c>
      <c r="E41" s="6">
        <v>728.28</v>
      </c>
      <c r="F41" s="6">
        <v>742.85</v>
      </c>
      <c r="G41" s="6">
        <v>757.71</v>
      </c>
    </row>
    <row r="42" spans="1:7" x14ac:dyDescent="0.3">
      <c r="A42" s="5" t="s">
        <v>82</v>
      </c>
      <c r="B42" s="5" t="s">
        <v>83</v>
      </c>
      <c r="C42" s="6">
        <v>6500</v>
      </c>
      <c r="D42" s="6">
        <v>6630</v>
      </c>
      <c r="E42" s="6">
        <v>6762.6</v>
      </c>
      <c r="F42" s="6">
        <v>6897.85</v>
      </c>
      <c r="G42" s="6">
        <v>7035.81</v>
      </c>
    </row>
    <row r="43" spans="1:7" x14ac:dyDescent="0.3">
      <c r="A43" s="5" t="s">
        <v>84</v>
      </c>
      <c r="B43" s="5" t="s">
        <v>85</v>
      </c>
      <c r="C43" s="6">
        <v>1450</v>
      </c>
      <c r="D43" s="6">
        <v>1479</v>
      </c>
      <c r="E43" s="6">
        <v>1508.58</v>
      </c>
      <c r="F43" s="6">
        <v>1538.75</v>
      </c>
      <c r="G43" s="6">
        <v>1569.52</v>
      </c>
    </row>
    <row r="44" spans="1:7" x14ac:dyDescent="0.3">
      <c r="A44" s="5" t="s">
        <v>86</v>
      </c>
      <c r="B44" s="5" t="s">
        <v>87</v>
      </c>
      <c r="C44" s="6">
        <v>2400</v>
      </c>
      <c r="D44" s="6">
        <v>2448</v>
      </c>
      <c r="E44" s="6">
        <v>2496.96</v>
      </c>
      <c r="F44" s="6">
        <v>2546.9</v>
      </c>
      <c r="G44" s="6">
        <v>2597.84</v>
      </c>
    </row>
    <row r="46" spans="1:7" s="2" customFormat="1" x14ac:dyDescent="0.3">
      <c r="B46" s="3" t="s">
        <v>405</v>
      </c>
      <c r="C46" s="4">
        <f>SUM(C2:C44)</f>
        <v>632721.56000000006</v>
      </c>
      <c r="D46" s="4">
        <f>SUM(D2:D44)</f>
        <v>641207.38339999993</v>
      </c>
      <c r="E46" s="4">
        <f>SUM(E2:E44)</f>
        <v>655799.96886799997</v>
      </c>
      <c r="F46" s="4">
        <f>SUM(F2:F44)</f>
        <v>669290.19504535967</v>
      </c>
      <c r="G46" s="4">
        <f>SUM(G2:G44)</f>
        <v>683125.06726626738</v>
      </c>
    </row>
  </sheetData>
  <pageMargins left="0.74803149606299213" right="0.74803149606299213" top="0.98425196850393704" bottom="0.98425196850393704" header="0.51181102362204722" footer="0.51181102362204722"/>
  <pageSetup scale="65" orientation="landscape" r:id="rId1"/>
  <headerFooter>
    <oddFooter>&amp;L&amp;A&amp;C&amp;B Confidential&amp;B&amp;RPage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73"/>
  <sheetViews>
    <sheetView tabSelected="1" zoomScaleNormal="100" workbookViewId="0">
      <pane ySplit="1" topLeftCell="A32" activePane="bottomLeft" state="frozen"/>
      <selection pane="bottomLeft" activeCell="H42" sqref="H42"/>
    </sheetView>
  </sheetViews>
  <sheetFormatPr defaultRowHeight="14.4" x14ac:dyDescent="0.3"/>
  <cols>
    <col min="1" max="1" width="16.109375" bestFit="1" customWidth="1"/>
    <col min="2" max="2" width="42.21875" bestFit="1" customWidth="1"/>
    <col min="3" max="3" width="16.44140625" bestFit="1" customWidth="1"/>
    <col min="4" max="4" width="16.77734375" bestFit="1" customWidth="1"/>
    <col min="5" max="5" width="16.44140625" bestFit="1" customWidth="1"/>
    <col min="6" max="7" width="16.77734375" bestFit="1" customWidth="1"/>
  </cols>
  <sheetData>
    <row r="1" spans="1:7" ht="18" thickBot="1" x14ac:dyDescent="0.35">
      <c r="A1" s="7" t="s">
        <v>0</v>
      </c>
      <c r="B1" s="7" t="s">
        <v>1</v>
      </c>
      <c r="C1" s="8">
        <v>2026</v>
      </c>
      <c r="D1" s="8">
        <v>2027</v>
      </c>
      <c r="E1" s="8">
        <v>2028</v>
      </c>
      <c r="F1" s="8">
        <v>2029</v>
      </c>
      <c r="G1" s="8">
        <v>2030</v>
      </c>
    </row>
    <row r="2" spans="1:7" x14ac:dyDescent="0.3">
      <c r="A2" s="5" t="s">
        <v>88</v>
      </c>
      <c r="B2" s="5" t="s">
        <v>89</v>
      </c>
      <c r="C2" s="6">
        <v>6300</v>
      </c>
      <c r="D2" s="6">
        <v>6426</v>
      </c>
      <c r="E2" s="6">
        <v>6554.52</v>
      </c>
      <c r="F2" s="6">
        <v>6685.61</v>
      </c>
      <c r="G2" s="6">
        <v>6819.32</v>
      </c>
    </row>
    <row r="3" spans="1:7" x14ac:dyDescent="0.3">
      <c r="A3" s="5" t="s">
        <v>90</v>
      </c>
      <c r="B3" s="5" t="s">
        <v>91</v>
      </c>
      <c r="C3" s="6">
        <v>3600</v>
      </c>
      <c r="D3" s="6">
        <v>3672</v>
      </c>
      <c r="E3" s="6">
        <v>3745.44</v>
      </c>
      <c r="F3" s="6">
        <v>3820.35</v>
      </c>
      <c r="G3" s="6">
        <v>3896.76</v>
      </c>
    </row>
    <row r="4" spans="1:7" x14ac:dyDescent="0.3">
      <c r="A4" s="5" t="s">
        <v>92</v>
      </c>
      <c r="B4" s="5" t="s">
        <v>93</v>
      </c>
      <c r="C4" s="6">
        <v>2000</v>
      </c>
      <c r="D4" s="6">
        <v>2040</v>
      </c>
      <c r="E4" s="6">
        <v>2080.8000000000002</v>
      </c>
      <c r="F4" s="6">
        <v>2122.42</v>
      </c>
      <c r="G4" s="6">
        <v>2164.87</v>
      </c>
    </row>
    <row r="5" spans="1:7" x14ac:dyDescent="0.3">
      <c r="A5" s="5" t="s">
        <v>94</v>
      </c>
      <c r="B5" s="5" t="s">
        <v>95</v>
      </c>
      <c r="C5" s="6">
        <v>300</v>
      </c>
      <c r="D5" s="6">
        <v>306</v>
      </c>
      <c r="E5" s="6">
        <v>312.12</v>
      </c>
      <c r="F5" s="6">
        <v>318.36</v>
      </c>
      <c r="G5" s="6">
        <v>324.73</v>
      </c>
    </row>
    <row r="6" spans="1:7" x14ac:dyDescent="0.3">
      <c r="A6" s="5" t="s">
        <v>96</v>
      </c>
      <c r="B6" s="5" t="s">
        <v>97</v>
      </c>
      <c r="C6" s="6">
        <v>133120</v>
      </c>
      <c r="D6" s="6">
        <v>135782.39999999999</v>
      </c>
      <c r="E6" s="6">
        <v>138498.04999999999</v>
      </c>
      <c r="F6" s="6">
        <v>141268.01</v>
      </c>
      <c r="G6" s="6">
        <v>144093.37</v>
      </c>
    </row>
    <row r="7" spans="1:7" x14ac:dyDescent="0.3">
      <c r="A7" s="5" t="s">
        <v>98</v>
      </c>
      <c r="B7" s="5" t="s">
        <v>99</v>
      </c>
      <c r="C7" s="6">
        <v>9185.57</v>
      </c>
      <c r="D7" s="6">
        <v>9369.2800000000007</v>
      </c>
      <c r="E7" s="6">
        <v>9556.67</v>
      </c>
      <c r="F7" s="6">
        <v>9747.7999999999993</v>
      </c>
      <c r="G7" s="6">
        <v>9942.76</v>
      </c>
    </row>
    <row r="8" spans="1:7" x14ac:dyDescent="0.3">
      <c r="A8" s="5" t="s">
        <v>100</v>
      </c>
      <c r="B8" s="5" t="s">
        <v>101</v>
      </c>
      <c r="C8" s="6">
        <v>2232.46</v>
      </c>
      <c r="D8" s="6">
        <v>2277.11</v>
      </c>
      <c r="E8" s="6">
        <v>2322.65</v>
      </c>
      <c r="F8" s="6">
        <v>2369.1</v>
      </c>
      <c r="G8" s="6">
        <v>2416.48</v>
      </c>
    </row>
    <row r="9" spans="1:7" x14ac:dyDescent="0.3">
      <c r="A9" s="5" t="s">
        <v>102</v>
      </c>
      <c r="B9" s="5" t="s">
        <v>103</v>
      </c>
      <c r="C9" s="6">
        <v>1000</v>
      </c>
      <c r="D9" s="6">
        <v>1020</v>
      </c>
      <c r="E9" s="6">
        <v>1040.4000000000001</v>
      </c>
      <c r="F9" s="6">
        <v>1061.21</v>
      </c>
      <c r="G9" s="6">
        <v>1082.43</v>
      </c>
    </row>
    <row r="10" spans="1:7" x14ac:dyDescent="0.3">
      <c r="A10" s="5" t="s">
        <v>104</v>
      </c>
      <c r="B10" s="5" t="s">
        <v>105</v>
      </c>
      <c r="C10" s="6">
        <v>660</v>
      </c>
      <c r="D10" s="6">
        <v>673.2</v>
      </c>
      <c r="E10" s="6">
        <v>686.66</v>
      </c>
      <c r="F10" s="6">
        <v>700.39</v>
      </c>
      <c r="G10" s="6">
        <v>714.4</v>
      </c>
    </row>
    <row r="11" spans="1:7" x14ac:dyDescent="0.3">
      <c r="A11" s="5" t="s">
        <v>106</v>
      </c>
      <c r="B11" s="5" t="s">
        <v>107</v>
      </c>
      <c r="C11" s="6">
        <v>1000</v>
      </c>
      <c r="D11" s="6">
        <v>1020</v>
      </c>
      <c r="E11" s="6">
        <v>1040.4000000000001</v>
      </c>
      <c r="F11" s="6">
        <v>1061.21</v>
      </c>
      <c r="G11" s="6">
        <v>1082.43</v>
      </c>
    </row>
    <row r="12" spans="1:7" x14ac:dyDescent="0.3">
      <c r="A12" s="5" t="s">
        <v>108</v>
      </c>
      <c r="B12" s="5" t="s">
        <v>93</v>
      </c>
      <c r="C12" s="6">
        <v>1000</v>
      </c>
      <c r="D12" s="6">
        <v>1020</v>
      </c>
      <c r="E12" s="6">
        <v>1040.4000000000001</v>
      </c>
      <c r="F12" s="6">
        <v>1061.21</v>
      </c>
      <c r="G12" s="6">
        <v>1082.43</v>
      </c>
    </row>
    <row r="13" spans="1:7" x14ac:dyDescent="0.3">
      <c r="A13" s="5" t="s">
        <v>109</v>
      </c>
      <c r="B13" s="5" t="s">
        <v>110</v>
      </c>
      <c r="C13" s="6">
        <v>2000</v>
      </c>
      <c r="D13" s="6">
        <v>2040</v>
      </c>
      <c r="E13" s="6">
        <v>2080.8000000000002</v>
      </c>
      <c r="F13" s="6">
        <v>2122.42</v>
      </c>
      <c r="G13" s="6">
        <v>2164.87</v>
      </c>
    </row>
    <row r="14" spans="1:7" x14ac:dyDescent="0.3">
      <c r="A14" s="5" t="s">
        <v>111</v>
      </c>
      <c r="B14" s="5" t="s">
        <v>112</v>
      </c>
      <c r="C14" s="6">
        <v>1650</v>
      </c>
      <c r="D14" s="6">
        <v>1683</v>
      </c>
      <c r="E14" s="6">
        <v>1716.66</v>
      </c>
      <c r="F14" s="6">
        <v>1750.99</v>
      </c>
      <c r="G14" s="6">
        <v>1786.01</v>
      </c>
    </row>
    <row r="15" spans="1:7" x14ac:dyDescent="0.3">
      <c r="A15" s="5" t="s">
        <v>113</v>
      </c>
      <c r="B15" s="5" t="s">
        <v>114</v>
      </c>
      <c r="C15" s="6">
        <v>1500</v>
      </c>
      <c r="D15" s="6">
        <v>1530</v>
      </c>
      <c r="E15" s="6">
        <v>1560.6</v>
      </c>
      <c r="F15" s="6">
        <v>1591.81</v>
      </c>
      <c r="G15" s="6">
        <v>1623.65</v>
      </c>
    </row>
    <row r="16" spans="1:7" x14ac:dyDescent="0.3">
      <c r="A16" s="5" t="s">
        <v>115</v>
      </c>
      <c r="B16" s="5" t="s">
        <v>116</v>
      </c>
      <c r="C16" s="6">
        <v>4000</v>
      </c>
      <c r="D16" s="6">
        <v>4080</v>
      </c>
      <c r="E16" s="6">
        <v>4161.6000000000004</v>
      </c>
      <c r="F16" s="6">
        <v>4244.83</v>
      </c>
      <c r="G16" s="6">
        <v>4329.7299999999996</v>
      </c>
    </row>
    <row r="17" spans="1:7" x14ac:dyDescent="0.3">
      <c r="A17" s="5" t="s">
        <v>117</v>
      </c>
      <c r="B17" s="5" t="s">
        <v>118</v>
      </c>
      <c r="C17" s="6">
        <v>500</v>
      </c>
      <c r="D17" s="6">
        <v>510</v>
      </c>
      <c r="E17" s="6">
        <v>520.20000000000005</v>
      </c>
      <c r="F17" s="6">
        <v>530.6</v>
      </c>
      <c r="G17" s="6">
        <v>541.21</v>
      </c>
    </row>
    <row r="18" spans="1:7" x14ac:dyDescent="0.3">
      <c r="A18" s="5" t="s">
        <v>119</v>
      </c>
      <c r="B18" s="5" t="s">
        <v>29</v>
      </c>
      <c r="C18" s="6">
        <v>200</v>
      </c>
      <c r="D18" s="6">
        <v>204</v>
      </c>
      <c r="E18" s="6">
        <v>208.08</v>
      </c>
      <c r="F18" s="6">
        <v>212.24</v>
      </c>
      <c r="G18" s="6">
        <v>216.48</v>
      </c>
    </row>
    <row r="19" spans="1:7" x14ac:dyDescent="0.3">
      <c r="A19" s="5" t="s">
        <v>120</v>
      </c>
      <c r="B19" s="5" t="s">
        <v>121</v>
      </c>
      <c r="C19" s="6">
        <v>5650</v>
      </c>
      <c r="D19" s="6">
        <v>5763</v>
      </c>
      <c r="E19" s="6">
        <v>5878.26</v>
      </c>
      <c r="F19" s="6">
        <v>5995.83</v>
      </c>
      <c r="G19" s="6">
        <v>6115.75</v>
      </c>
    </row>
    <row r="20" spans="1:7" x14ac:dyDescent="0.3">
      <c r="A20" s="5" t="s">
        <v>122</v>
      </c>
      <c r="B20" s="5" t="s">
        <v>123</v>
      </c>
      <c r="C20" s="6">
        <v>5000</v>
      </c>
      <c r="D20" s="6">
        <v>10200</v>
      </c>
      <c r="E20" s="6">
        <v>10404</v>
      </c>
      <c r="F20" s="6">
        <v>10612.08</v>
      </c>
      <c r="G20" s="6">
        <v>10824.32</v>
      </c>
    </row>
    <row r="21" spans="1:7" x14ac:dyDescent="0.3">
      <c r="A21" s="5" t="s">
        <v>124</v>
      </c>
      <c r="B21" s="5" t="s">
        <v>125</v>
      </c>
      <c r="C21" s="6">
        <v>4700</v>
      </c>
      <c r="D21" s="6">
        <v>4794</v>
      </c>
      <c r="E21" s="6">
        <v>4889.88</v>
      </c>
      <c r="F21" s="6">
        <v>5156.3</v>
      </c>
      <c r="G21" s="6">
        <v>5087.43</v>
      </c>
    </row>
    <row r="22" spans="1:7" x14ac:dyDescent="0.3">
      <c r="A22" s="5" t="s">
        <v>126</v>
      </c>
      <c r="B22" s="5" t="s">
        <v>127</v>
      </c>
      <c r="C22" s="6">
        <v>2000</v>
      </c>
      <c r="D22" s="6">
        <v>2040</v>
      </c>
      <c r="E22" s="6">
        <v>2080.8000000000002</v>
      </c>
      <c r="F22" s="6">
        <v>2122.42</v>
      </c>
      <c r="G22" s="6">
        <v>2164.87</v>
      </c>
    </row>
    <row r="23" spans="1:7" x14ac:dyDescent="0.3">
      <c r="A23" s="5" t="s">
        <v>128</v>
      </c>
      <c r="B23" s="5" t="s">
        <v>129</v>
      </c>
      <c r="C23" s="6">
        <v>800</v>
      </c>
      <c r="D23" s="6">
        <v>816</v>
      </c>
      <c r="E23" s="6">
        <v>832.32</v>
      </c>
      <c r="F23" s="6">
        <v>848.97</v>
      </c>
      <c r="G23" s="6">
        <v>865.95</v>
      </c>
    </row>
    <row r="24" spans="1:7" x14ac:dyDescent="0.3">
      <c r="A24" s="5" t="s">
        <v>130</v>
      </c>
      <c r="B24" s="5" t="s">
        <v>131</v>
      </c>
      <c r="C24" s="6">
        <v>2500</v>
      </c>
      <c r="D24" s="6">
        <v>2550</v>
      </c>
      <c r="E24" s="6">
        <v>2601</v>
      </c>
      <c r="F24" s="6">
        <v>2653.02</v>
      </c>
      <c r="G24" s="6">
        <v>2706.08</v>
      </c>
    </row>
    <row r="25" spans="1:7" x14ac:dyDescent="0.3">
      <c r="A25" s="5" t="s">
        <v>132</v>
      </c>
      <c r="B25" s="5" t="s">
        <v>133</v>
      </c>
      <c r="C25" s="6">
        <v>1000</v>
      </c>
      <c r="D25" s="6">
        <v>1020</v>
      </c>
      <c r="E25" s="6">
        <v>1040.4000000000001</v>
      </c>
      <c r="F25" s="6">
        <v>1061.21</v>
      </c>
      <c r="G25" s="6">
        <v>1082.43</v>
      </c>
    </row>
    <row r="26" spans="1:7" x14ac:dyDescent="0.3">
      <c r="A26" s="5" t="s">
        <v>134</v>
      </c>
      <c r="B26" s="5" t="s">
        <v>135</v>
      </c>
      <c r="C26" s="6">
        <v>427.4</v>
      </c>
      <c r="D26" s="6">
        <v>435.95</v>
      </c>
      <c r="E26" s="6">
        <v>444.67</v>
      </c>
      <c r="F26" s="6">
        <v>453.56</v>
      </c>
      <c r="G26" s="6">
        <v>462.63</v>
      </c>
    </row>
    <row r="27" spans="1:7" x14ac:dyDescent="0.3">
      <c r="A27" s="5" t="s">
        <v>136</v>
      </c>
      <c r="B27" s="5" t="s">
        <v>137</v>
      </c>
      <c r="C27" s="6">
        <v>750</v>
      </c>
      <c r="D27" s="6">
        <v>765</v>
      </c>
      <c r="E27" s="6">
        <v>780.3</v>
      </c>
      <c r="F27" s="6">
        <v>795.91</v>
      </c>
      <c r="G27" s="6">
        <v>811.83</v>
      </c>
    </row>
    <row r="28" spans="1:7" x14ac:dyDescent="0.3">
      <c r="A28" s="5" t="s">
        <v>138</v>
      </c>
      <c r="B28" s="5" t="s">
        <v>139</v>
      </c>
      <c r="C28" s="6">
        <v>1300</v>
      </c>
      <c r="D28" s="6">
        <v>1326</v>
      </c>
      <c r="E28" s="6">
        <v>1352.52</v>
      </c>
      <c r="F28" s="6">
        <v>1379.57</v>
      </c>
      <c r="G28" s="6">
        <v>1407.16</v>
      </c>
    </row>
    <row r="29" spans="1:7" x14ac:dyDescent="0.3">
      <c r="A29" s="5" t="s">
        <v>140</v>
      </c>
      <c r="B29" s="5" t="s">
        <v>141</v>
      </c>
      <c r="C29" s="6">
        <v>12500</v>
      </c>
      <c r="D29" s="6">
        <f t="shared" ref="D29:D35" si="0">C29*1.02</f>
        <v>12750</v>
      </c>
      <c r="E29" s="6">
        <f t="shared" ref="E29:G29" si="1">D29*1.02</f>
        <v>13005</v>
      </c>
      <c r="F29" s="6">
        <f t="shared" si="1"/>
        <v>13265.1</v>
      </c>
      <c r="G29" s="6">
        <f t="shared" si="1"/>
        <v>13530.402</v>
      </c>
    </row>
    <row r="30" spans="1:7" x14ac:dyDescent="0.3">
      <c r="A30" s="5" t="s">
        <v>142</v>
      </c>
      <c r="B30" s="5" t="s">
        <v>143</v>
      </c>
      <c r="C30" s="6">
        <v>7200</v>
      </c>
      <c r="D30" s="6">
        <f t="shared" si="0"/>
        <v>7344</v>
      </c>
      <c r="E30" s="6">
        <f>D30*1.2</f>
        <v>8812.7999999999993</v>
      </c>
      <c r="F30" s="6">
        <f t="shared" ref="F30:G30" si="2">E30*1.2</f>
        <v>10575.359999999999</v>
      </c>
      <c r="G30" s="6">
        <f t="shared" si="2"/>
        <v>12690.431999999999</v>
      </c>
    </row>
    <row r="31" spans="1:7" x14ac:dyDescent="0.3">
      <c r="A31" s="5" t="s">
        <v>144</v>
      </c>
      <c r="B31" s="5" t="s">
        <v>145</v>
      </c>
      <c r="C31" s="6">
        <v>5000</v>
      </c>
      <c r="D31" s="6">
        <f t="shared" si="0"/>
        <v>5100</v>
      </c>
      <c r="E31" s="6">
        <f t="shared" ref="E31:G32" si="3">D31*1.02</f>
        <v>5202</v>
      </c>
      <c r="F31" s="6">
        <f t="shared" si="3"/>
        <v>5306.04</v>
      </c>
      <c r="G31" s="6">
        <f t="shared" si="3"/>
        <v>5412.1607999999997</v>
      </c>
    </row>
    <row r="32" spans="1:7" x14ac:dyDescent="0.3">
      <c r="A32" s="5" t="s">
        <v>146</v>
      </c>
      <c r="B32" s="5" t="s">
        <v>147</v>
      </c>
      <c r="C32" s="6">
        <v>3000</v>
      </c>
      <c r="D32" s="6">
        <f t="shared" si="0"/>
        <v>3060</v>
      </c>
      <c r="E32" s="6">
        <f t="shared" si="3"/>
        <v>3121.2000000000003</v>
      </c>
      <c r="F32" s="6">
        <f t="shared" si="3"/>
        <v>3183.6240000000003</v>
      </c>
      <c r="G32" s="6">
        <f t="shared" si="3"/>
        <v>3247.2964800000004</v>
      </c>
    </row>
    <row r="33" spans="1:7" x14ac:dyDescent="0.3">
      <c r="A33" s="5" t="s">
        <v>148</v>
      </c>
      <c r="B33" s="5" t="s">
        <v>149</v>
      </c>
      <c r="C33" s="6">
        <v>3000</v>
      </c>
      <c r="D33" s="6">
        <f t="shared" si="0"/>
        <v>3060</v>
      </c>
      <c r="E33" s="6">
        <f t="shared" ref="E33:G33" si="4">D33*1.02</f>
        <v>3121.2000000000003</v>
      </c>
      <c r="F33" s="6">
        <f t="shared" si="4"/>
        <v>3183.6240000000003</v>
      </c>
      <c r="G33" s="6">
        <f t="shared" si="4"/>
        <v>3247.2964800000004</v>
      </c>
    </row>
    <row r="34" spans="1:7" x14ac:dyDescent="0.3">
      <c r="A34" s="5" t="s">
        <v>150</v>
      </c>
      <c r="B34" s="5" t="s">
        <v>151</v>
      </c>
      <c r="C34" s="6">
        <v>2500</v>
      </c>
      <c r="D34" s="6">
        <f t="shared" si="0"/>
        <v>2550</v>
      </c>
      <c r="E34" s="6">
        <f t="shared" ref="E34:G34" si="5">D34*1.02</f>
        <v>2601</v>
      </c>
      <c r="F34" s="6">
        <f t="shared" si="5"/>
        <v>2653.02</v>
      </c>
      <c r="G34" s="6">
        <f t="shared" si="5"/>
        <v>2706.0803999999998</v>
      </c>
    </row>
    <row r="35" spans="1:7" x14ac:dyDescent="0.3">
      <c r="A35" s="5" t="s">
        <v>152</v>
      </c>
      <c r="B35" s="5" t="s">
        <v>153</v>
      </c>
      <c r="C35" s="6">
        <v>3200</v>
      </c>
      <c r="D35" s="6">
        <f t="shared" si="0"/>
        <v>3264</v>
      </c>
      <c r="E35" s="6">
        <f t="shared" ref="E35:G35" si="6">D35*1.02</f>
        <v>3329.28</v>
      </c>
      <c r="F35" s="6">
        <f t="shared" si="6"/>
        <v>3395.8656000000001</v>
      </c>
      <c r="G35" s="6">
        <f t="shared" si="6"/>
        <v>3463.7829120000001</v>
      </c>
    </row>
    <row r="36" spans="1:7" x14ac:dyDescent="0.3">
      <c r="A36" s="5" t="s">
        <v>154</v>
      </c>
      <c r="B36" s="5" t="s">
        <v>155</v>
      </c>
      <c r="C36" s="6">
        <v>500</v>
      </c>
      <c r="D36" s="6">
        <v>510</v>
      </c>
      <c r="E36" s="6">
        <v>520.20000000000005</v>
      </c>
      <c r="F36" s="6">
        <v>530.6</v>
      </c>
      <c r="G36" s="6">
        <v>821.99</v>
      </c>
    </row>
    <row r="37" spans="1:7" x14ac:dyDescent="0.3">
      <c r="A37" s="5" t="s">
        <v>156</v>
      </c>
      <c r="B37" s="5" t="s">
        <v>157</v>
      </c>
      <c r="C37" s="6">
        <v>3000</v>
      </c>
      <c r="D37" s="6">
        <f>C37*1.02</f>
        <v>3060</v>
      </c>
      <c r="E37" s="6">
        <f t="shared" ref="E37:G37" si="7">D37*1.02</f>
        <v>3121.2000000000003</v>
      </c>
      <c r="F37" s="6">
        <f t="shared" si="7"/>
        <v>3183.6240000000003</v>
      </c>
      <c r="G37" s="6">
        <f t="shared" si="7"/>
        <v>3247.2964800000004</v>
      </c>
    </row>
    <row r="38" spans="1:7" x14ac:dyDescent="0.3">
      <c r="A38" s="10" t="s">
        <v>158</v>
      </c>
      <c r="B38" s="10" t="s">
        <v>159</v>
      </c>
      <c r="C38" s="11">
        <v>14184.45</v>
      </c>
      <c r="D38" s="11">
        <v>14468.14</v>
      </c>
      <c r="E38" s="11">
        <v>14757.5</v>
      </c>
      <c r="F38" s="11">
        <v>15052.65</v>
      </c>
      <c r="G38" s="11">
        <v>15353.7</v>
      </c>
    </row>
    <row r="39" spans="1:7" x14ac:dyDescent="0.3">
      <c r="A39" s="5" t="s">
        <v>160</v>
      </c>
      <c r="B39" s="5" t="s">
        <v>161</v>
      </c>
      <c r="C39" s="6">
        <v>25000</v>
      </c>
      <c r="D39" s="6">
        <v>25500</v>
      </c>
      <c r="E39" s="6">
        <v>26010</v>
      </c>
      <c r="F39" s="6">
        <v>26530.2</v>
      </c>
      <c r="G39" s="6">
        <v>27060.799999999999</v>
      </c>
    </row>
    <row r="40" spans="1:7" x14ac:dyDescent="0.3">
      <c r="A40" s="5" t="s">
        <v>162</v>
      </c>
      <c r="B40" s="5" t="s">
        <v>163</v>
      </c>
      <c r="C40" s="6">
        <v>6000</v>
      </c>
      <c r="D40" s="6">
        <v>6120</v>
      </c>
      <c r="E40" s="6">
        <v>6242.4</v>
      </c>
      <c r="F40" s="6">
        <v>6367.25</v>
      </c>
      <c r="G40" s="6">
        <v>6494.6</v>
      </c>
    </row>
    <row r="41" spans="1:7" x14ac:dyDescent="0.3">
      <c r="A41" s="5" t="s">
        <v>164</v>
      </c>
      <c r="B41" s="5" t="s">
        <v>165</v>
      </c>
      <c r="C41" s="6">
        <v>5000</v>
      </c>
      <c r="D41" s="6">
        <v>5100</v>
      </c>
      <c r="E41" s="6">
        <v>5202</v>
      </c>
      <c r="F41" s="6">
        <v>5306.04</v>
      </c>
      <c r="G41" s="6">
        <v>5412.16</v>
      </c>
    </row>
    <row r="42" spans="1:7" x14ac:dyDescent="0.3">
      <c r="A42" s="5" t="s">
        <v>166</v>
      </c>
      <c r="B42" s="5" t="s">
        <v>167</v>
      </c>
      <c r="C42" s="6">
        <v>14494.47</v>
      </c>
      <c r="D42" s="6">
        <v>17077.12</v>
      </c>
      <c r="E42" s="6">
        <v>21968.31</v>
      </c>
      <c r="F42" s="6">
        <v>27863.13</v>
      </c>
      <c r="G42" s="6">
        <v>37592.93</v>
      </c>
    </row>
    <row r="43" spans="1:7" x14ac:dyDescent="0.3">
      <c r="A43" s="5" t="s">
        <v>168</v>
      </c>
      <c r="B43" s="5" t="s">
        <v>169</v>
      </c>
      <c r="C43" s="6">
        <v>32000</v>
      </c>
      <c r="D43" s="6">
        <f>C43*1.02</f>
        <v>32640</v>
      </c>
      <c r="E43" s="6">
        <f t="shared" ref="E43:G43" si="8">D43*1.02</f>
        <v>33292.800000000003</v>
      </c>
      <c r="F43" s="6">
        <f t="shared" si="8"/>
        <v>33958.656000000003</v>
      </c>
      <c r="G43" s="6">
        <f t="shared" si="8"/>
        <v>34637.829120000002</v>
      </c>
    </row>
    <row r="44" spans="1:7" x14ac:dyDescent="0.3">
      <c r="A44" s="5" t="s">
        <v>170</v>
      </c>
      <c r="B44" s="5" t="s">
        <v>171</v>
      </c>
      <c r="C44" s="6">
        <v>28500</v>
      </c>
      <c r="D44" s="6">
        <v>29070</v>
      </c>
      <c r="E44" s="6">
        <v>29651.4</v>
      </c>
      <c r="F44" s="6">
        <v>30244.43</v>
      </c>
      <c r="G44" s="6">
        <v>30849.32</v>
      </c>
    </row>
    <row r="45" spans="1:7" x14ac:dyDescent="0.3">
      <c r="A45" s="5" t="s">
        <v>172</v>
      </c>
      <c r="B45" s="5" t="s">
        <v>99</v>
      </c>
      <c r="C45" s="6">
        <v>4800</v>
      </c>
      <c r="D45" s="6">
        <f>C45*1.02</f>
        <v>4896</v>
      </c>
      <c r="E45" s="6">
        <f t="shared" ref="E45:G45" si="9">D45*1.02</f>
        <v>4993.92</v>
      </c>
      <c r="F45" s="6">
        <f t="shared" si="9"/>
        <v>5093.7984000000006</v>
      </c>
      <c r="G45" s="6">
        <f t="shared" si="9"/>
        <v>5195.6743680000009</v>
      </c>
    </row>
    <row r="46" spans="1:7" x14ac:dyDescent="0.3">
      <c r="A46" s="5" t="s">
        <v>173</v>
      </c>
      <c r="B46" s="5" t="s">
        <v>101</v>
      </c>
      <c r="C46" s="6">
        <v>6127</v>
      </c>
      <c r="D46" s="6">
        <v>6249.54</v>
      </c>
      <c r="E46" s="6">
        <v>6374.53</v>
      </c>
      <c r="F46" s="6">
        <v>6502.02</v>
      </c>
      <c r="G46" s="6">
        <v>6632.06</v>
      </c>
    </row>
    <row r="47" spans="1:7" x14ac:dyDescent="0.3">
      <c r="A47" s="5" t="s">
        <v>174</v>
      </c>
      <c r="B47" s="5" t="s">
        <v>175</v>
      </c>
      <c r="C47" s="6">
        <v>1000</v>
      </c>
      <c r="D47" s="6">
        <v>1020</v>
      </c>
      <c r="E47" s="6">
        <v>1040.4000000000001</v>
      </c>
      <c r="F47" s="6">
        <v>1061.21</v>
      </c>
      <c r="G47" s="6">
        <v>1082.43</v>
      </c>
    </row>
    <row r="48" spans="1:7" x14ac:dyDescent="0.3">
      <c r="A48" s="5" t="s">
        <v>176</v>
      </c>
      <c r="B48" s="5" t="s">
        <v>177</v>
      </c>
      <c r="C48" s="6">
        <v>300</v>
      </c>
      <c r="D48" s="6">
        <v>306</v>
      </c>
      <c r="E48" s="6">
        <v>312.12</v>
      </c>
      <c r="F48" s="6">
        <v>318.36</v>
      </c>
      <c r="G48" s="6">
        <v>324.73</v>
      </c>
    </row>
    <row r="49" spans="1:7" x14ac:dyDescent="0.3">
      <c r="A49" s="5" t="s">
        <v>178</v>
      </c>
      <c r="B49" s="5" t="s">
        <v>179</v>
      </c>
      <c r="C49" s="6">
        <v>576</v>
      </c>
      <c r="D49" s="6">
        <v>588.41</v>
      </c>
      <c r="E49" s="6">
        <v>599.27</v>
      </c>
      <c r="F49" s="6">
        <v>611.26</v>
      </c>
      <c r="G49" s="6">
        <v>623.49</v>
      </c>
    </row>
    <row r="50" spans="1:7" x14ac:dyDescent="0.3">
      <c r="A50" s="5" t="s">
        <v>180</v>
      </c>
      <c r="B50" s="5" t="s">
        <v>181</v>
      </c>
      <c r="C50" s="6">
        <v>3472.5</v>
      </c>
      <c r="D50" s="6">
        <v>3541.95</v>
      </c>
      <c r="E50" s="6">
        <v>3612.79</v>
      </c>
      <c r="F50" s="6">
        <v>3685.05</v>
      </c>
      <c r="G50" s="6">
        <v>3758.75</v>
      </c>
    </row>
    <row r="51" spans="1:7" x14ac:dyDescent="0.3">
      <c r="A51" s="5" t="s">
        <v>182</v>
      </c>
      <c r="B51" s="5" t="s">
        <v>183</v>
      </c>
      <c r="C51" s="6">
        <v>3000</v>
      </c>
      <c r="D51" s="6">
        <f>C51*1.02</f>
        <v>3060</v>
      </c>
      <c r="E51" s="6">
        <f t="shared" ref="E51:G51" si="10">D51*1.02</f>
        <v>3121.2000000000003</v>
      </c>
      <c r="F51" s="6">
        <f t="shared" si="10"/>
        <v>3183.6240000000003</v>
      </c>
      <c r="G51" s="6">
        <f t="shared" si="10"/>
        <v>3247.2964800000004</v>
      </c>
    </row>
    <row r="52" spans="1:7" x14ac:dyDescent="0.3">
      <c r="A52" s="5" t="s">
        <v>184</v>
      </c>
      <c r="B52" s="5" t="s">
        <v>185</v>
      </c>
      <c r="C52" s="6">
        <v>3500</v>
      </c>
      <c r="D52" s="6">
        <v>3570</v>
      </c>
      <c r="E52" s="6">
        <v>3641.4</v>
      </c>
      <c r="F52" s="6">
        <v>3714.23</v>
      </c>
      <c r="G52" s="6">
        <v>3788.51</v>
      </c>
    </row>
    <row r="53" spans="1:7" x14ac:dyDescent="0.3">
      <c r="A53" s="5" t="s">
        <v>186</v>
      </c>
      <c r="B53" s="5" t="s">
        <v>187</v>
      </c>
      <c r="C53" s="6">
        <v>2184.37</v>
      </c>
      <c r="D53" s="6">
        <v>2228.06</v>
      </c>
      <c r="E53" s="6">
        <v>2272.62</v>
      </c>
      <c r="F53" s="6">
        <v>2318.0700000000002</v>
      </c>
      <c r="G53" s="6">
        <v>2364.4299999999998</v>
      </c>
    </row>
    <row r="54" spans="1:7" x14ac:dyDescent="0.3">
      <c r="A54" s="5" t="s">
        <v>188</v>
      </c>
      <c r="B54" s="5" t="s">
        <v>189</v>
      </c>
      <c r="C54" s="6">
        <v>1000</v>
      </c>
      <c r="D54" s="6">
        <v>1020</v>
      </c>
      <c r="E54" s="6">
        <v>1116.8699999999999</v>
      </c>
      <c r="F54" s="6">
        <v>1061.21</v>
      </c>
      <c r="G54" s="6">
        <v>1082.43</v>
      </c>
    </row>
    <row r="55" spans="1:7" x14ac:dyDescent="0.3">
      <c r="A55" s="5" t="s">
        <v>190</v>
      </c>
      <c r="B55" s="5" t="s">
        <v>191</v>
      </c>
      <c r="C55" s="6">
        <v>1513</v>
      </c>
      <c r="D55" s="6">
        <v>1543.26</v>
      </c>
      <c r="E55" s="6">
        <v>1574.13</v>
      </c>
      <c r="F55" s="6">
        <v>1605.61</v>
      </c>
      <c r="G55" s="6">
        <v>1637.72</v>
      </c>
    </row>
    <row r="56" spans="1:7" x14ac:dyDescent="0.3">
      <c r="A56" s="5" t="s">
        <v>192</v>
      </c>
      <c r="B56" s="5" t="s">
        <v>193</v>
      </c>
      <c r="C56" s="6">
        <v>5000</v>
      </c>
      <c r="D56" s="6">
        <v>5100</v>
      </c>
      <c r="E56" s="6">
        <v>5202</v>
      </c>
      <c r="F56" s="6">
        <v>5306.04</v>
      </c>
      <c r="G56" s="6">
        <v>5412.16</v>
      </c>
    </row>
    <row r="57" spans="1:7" x14ac:dyDescent="0.3">
      <c r="A57" s="5" t="s">
        <v>194</v>
      </c>
      <c r="B57" s="5" t="s">
        <v>195</v>
      </c>
      <c r="C57" s="6">
        <v>2500</v>
      </c>
      <c r="D57" s="6">
        <f>C57*1.02</f>
        <v>2550</v>
      </c>
      <c r="E57" s="6">
        <f t="shared" ref="E57:G57" si="11">D57*1.02</f>
        <v>2601</v>
      </c>
      <c r="F57" s="6">
        <f t="shared" si="11"/>
        <v>2653.02</v>
      </c>
      <c r="G57" s="6">
        <f t="shared" si="11"/>
        <v>2706.0803999999998</v>
      </c>
    </row>
    <row r="58" spans="1:7" x14ac:dyDescent="0.3">
      <c r="A58" s="5" t="s">
        <v>196</v>
      </c>
      <c r="B58" s="5" t="s">
        <v>197</v>
      </c>
      <c r="C58" s="6">
        <v>7500</v>
      </c>
      <c r="D58" s="6">
        <v>7650</v>
      </c>
      <c r="E58" s="6">
        <v>7803</v>
      </c>
      <c r="F58" s="6">
        <v>7959.06</v>
      </c>
      <c r="G58" s="6">
        <v>8118.24</v>
      </c>
    </row>
    <row r="59" spans="1:7" x14ac:dyDescent="0.3">
      <c r="A59" s="5" t="s">
        <v>198</v>
      </c>
      <c r="B59" s="5" t="s">
        <v>199</v>
      </c>
      <c r="C59" s="6">
        <v>1223.74</v>
      </c>
      <c r="D59" s="6">
        <v>1248.21</v>
      </c>
      <c r="E59" s="6">
        <v>1273.17</v>
      </c>
      <c r="F59" s="6">
        <v>1298.6300000000001</v>
      </c>
      <c r="G59" s="6">
        <v>1324.6</v>
      </c>
    </row>
    <row r="60" spans="1:7" x14ac:dyDescent="0.3">
      <c r="A60" s="5" t="s">
        <v>200</v>
      </c>
      <c r="B60" s="5" t="s">
        <v>201</v>
      </c>
      <c r="C60" s="6">
        <v>5000</v>
      </c>
      <c r="D60" s="6">
        <v>3570</v>
      </c>
      <c r="E60" s="6">
        <v>3641.4</v>
      </c>
      <c r="F60" s="6">
        <v>3714.23</v>
      </c>
      <c r="G60" s="6">
        <v>3788.51</v>
      </c>
    </row>
    <row r="61" spans="1:7" x14ac:dyDescent="0.3">
      <c r="A61" s="5" t="s">
        <v>202</v>
      </c>
      <c r="B61" s="5" t="s">
        <v>203</v>
      </c>
      <c r="C61" s="6">
        <v>22615</v>
      </c>
      <c r="D61" s="6">
        <v>23067.3</v>
      </c>
      <c r="E61" s="6">
        <v>23528.65</v>
      </c>
      <c r="F61" s="6">
        <v>23999.22</v>
      </c>
      <c r="G61" s="6">
        <v>24479.200000000001</v>
      </c>
    </row>
    <row r="62" spans="1:7" x14ac:dyDescent="0.3">
      <c r="A62" s="5" t="s">
        <v>204</v>
      </c>
      <c r="B62" s="5" t="s">
        <v>205</v>
      </c>
      <c r="C62" s="6">
        <v>2000</v>
      </c>
      <c r="D62" s="6">
        <f>C62*1.02</f>
        <v>2040</v>
      </c>
      <c r="E62" s="6">
        <f t="shared" ref="E62:G62" si="12">D62*1.02</f>
        <v>2080.8000000000002</v>
      </c>
      <c r="F62" s="6">
        <f t="shared" si="12"/>
        <v>2122.4160000000002</v>
      </c>
      <c r="G62" s="6">
        <f t="shared" si="12"/>
        <v>2164.8643200000001</v>
      </c>
    </row>
    <row r="63" spans="1:7" x14ac:dyDescent="0.3">
      <c r="A63" s="5" t="s">
        <v>206</v>
      </c>
      <c r="B63" s="5" t="s">
        <v>207</v>
      </c>
      <c r="C63" s="6">
        <v>2600</v>
      </c>
      <c r="D63" s="6">
        <f>C63*1.02</f>
        <v>2652</v>
      </c>
      <c r="E63" s="6">
        <f t="shared" ref="E63:G63" si="13">D63*1.02</f>
        <v>2705.04</v>
      </c>
      <c r="F63" s="6">
        <f t="shared" si="13"/>
        <v>2759.1408000000001</v>
      </c>
      <c r="G63" s="6">
        <f t="shared" si="13"/>
        <v>2814.3236160000001</v>
      </c>
    </row>
    <row r="64" spans="1:7" x14ac:dyDescent="0.3">
      <c r="A64" s="5" t="s">
        <v>208</v>
      </c>
      <c r="B64" s="5" t="s">
        <v>155</v>
      </c>
      <c r="C64" s="6">
        <v>500</v>
      </c>
      <c r="D64" s="6">
        <v>510</v>
      </c>
      <c r="E64" s="6">
        <v>520.20000000000005</v>
      </c>
      <c r="F64" s="6">
        <v>530.6</v>
      </c>
      <c r="G64" s="6">
        <v>541.21</v>
      </c>
    </row>
    <row r="65" spans="1:7" x14ac:dyDescent="0.3">
      <c r="A65" s="10" t="s">
        <v>209</v>
      </c>
      <c r="B65" s="10" t="s">
        <v>159</v>
      </c>
      <c r="C65" s="11">
        <v>29008.57</v>
      </c>
      <c r="D65" s="11">
        <v>29588.74</v>
      </c>
      <c r="E65" s="11">
        <v>30180.51</v>
      </c>
      <c r="F65" s="11">
        <v>30784.12</v>
      </c>
      <c r="G65" s="11">
        <v>31399.8</v>
      </c>
    </row>
    <row r="66" spans="1:7" x14ac:dyDescent="0.3">
      <c r="A66" s="5" t="s">
        <v>210</v>
      </c>
      <c r="B66" s="5" t="s">
        <v>211</v>
      </c>
      <c r="C66" s="6">
        <v>10000</v>
      </c>
      <c r="D66" s="6">
        <f>C66*1.02</f>
        <v>10200</v>
      </c>
      <c r="E66" s="6">
        <f t="shared" ref="E66:G66" si="14">D66*1.02</f>
        <v>10404</v>
      </c>
      <c r="F66" s="6">
        <f t="shared" si="14"/>
        <v>10612.08</v>
      </c>
      <c r="G66" s="6">
        <f t="shared" si="14"/>
        <v>10824.321599999999</v>
      </c>
    </row>
    <row r="67" spans="1:7" x14ac:dyDescent="0.3">
      <c r="A67" s="5" t="s">
        <v>212</v>
      </c>
      <c r="B67" s="5" t="s">
        <v>99</v>
      </c>
      <c r="C67" s="6">
        <v>800</v>
      </c>
      <c r="D67" s="6">
        <f>C67*1.02</f>
        <v>816</v>
      </c>
      <c r="E67" s="6">
        <f t="shared" ref="E67:G67" si="15">D67*1.02</f>
        <v>832.32</v>
      </c>
      <c r="F67" s="6">
        <f t="shared" si="15"/>
        <v>848.96640000000002</v>
      </c>
      <c r="G67" s="6">
        <f t="shared" si="15"/>
        <v>865.94572800000003</v>
      </c>
    </row>
    <row r="68" spans="1:7" x14ac:dyDescent="0.3">
      <c r="A68" s="5" t="s">
        <v>213</v>
      </c>
      <c r="B68" s="5" t="s">
        <v>93</v>
      </c>
      <c r="C68" s="6">
        <v>105</v>
      </c>
      <c r="D68" s="6">
        <v>107.1</v>
      </c>
      <c r="E68" s="6">
        <v>109.24</v>
      </c>
      <c r="F68" s="6">
        <v>111.42</v>
      </c>
      <c r="G68" s="6">
        <v>113.65</v>
      </c>
    </row>
    <row r="69" spans="1:7" x14ac:dyDescent="0.3">
      <c r="A69" s="5" t="s">
        <v>214</v>
      </c>
      <c r="B69" s="5" t="s">
        <v>215</v>
      </c>
      <c r="C69" s="6">
        <v>450</v>
      </c>
      <c r="D69" s="6">
        <f>C69*1.02</f>
        <v>459</v>
      </c>
      <c r="E69" s="6">
        <f t="shared" ref="E69:G69" si="16">D69*1.02</f>
        <v>468.18</v>
      </c>
      <c r="F69" s="6">
        <f t="shared" si="16"/>
        <v>477.54360000000003</v>
      </c>
      <c r="G69" s="6">
        <f t="shared" si="16"/>
        <v>487.09447200000005</v>
      </c>
    </row>
    <row r="70" spans="1:7" x14ac:dyDescent="0.3">
      <c r="A70" s="5" t="s">
        <v>216</v>
      </c>
      <c r="B70" s="5" t="s">
        <v>217</v>
      </c>
      <c r="C70" s="6">
        <v>50</v>
      </c>
      <c r="D70" s="6">
        <v>51</v>
      </c>
      <c r="E70" s="6">
        <v>52.02</v>
      </c>
      <c r="F70" s="6">
        <v>53.06</v>
      </c>
      <c r="G70" s="6">
        <v>54.12</v>
      </c>
    </row>
    <row r="71" spans="1:7" x14ac:dyDescent="0.3">
      <c r="A71" s="5" t="s">
        <v>218</v>
      </c>
      <c r="B71" s="5" t="s">
        <v>219</v>
      </c>
      <c r="C71" s="6">
        <v>250</v>
      </c>
      <c r="D71" s="6">
        <f>C71*1.02</f>
        <v>255</v>
      </c>
      <c r="E71" s="6">
        <f t="shared" ref="E71:G71" si="17">D71*1.02</f>
        <v>260.10000000000002</v>
      </c>
      <c r="F71" s="6">
        <f t="shared" si="17"/>
        <v>265.30200000000002</v>
      </c>
      <c r="G71" s="6">
        <f t="shared" si="17"/>
        <v>270.60804000000002</v>
      </c>
    </row>
    <row r="72" spans="1:7" x14ac:dyDescent="0.3">
      <c r="A72" s="5" t="s">
        <v>220</v>
      </c>
      <c r="B72" s="5" t="s">
        <v>221</v>
      </c>
      <c r="C72" s="6">
        <v>5000</v>
      </c>
      <c r="D72" s="6">
        <f>C72*1.02</f>
        <v>5100</v>
      </c>
      <c r="E72" s="6">
        <f t="shared" ref="E72:G72" si="18">D72*1.02</f>
        <v>5202</v>
      </c>
      <c r="F72" s="6">
        <f t="shared" si="18"/>
        <v>5306.04</v>
      </c>
      <c r="G72" s="6">
        <f t="shared" si="18"/>
        <v>5412.1607999999997</v>
      </c>
    </row>
    <row r="73" spans="1:7" x14ac:dyDescent="0.3">
      <c r="A73" s="5" t="s">
        <v>222</v>
      </c>
      <c r="B73" s="5" t="s">
        <v>189</v>
      </c>
      <c r="C73" s="6">
        <v>500</v>
      </c>
      <c r="D73" s="6">
        <v>510</v>
      </c>
      <c r="E73" s="6">
        <v>520.20000000000005</v>
      </c>
      <c r="F73" s="6">
        <v>530.6</v>
      </c>
      <c r="G73" s="6">
        <v>541.21</v>
      </c>
    </row>
    <row r="74" spans="1:7" x14ac:dyDescent="0.3">
      <c r="A74" s="5" t="s">
        <v>223</v>
      </c>
      <c r="B74" s="5" t="s">
        <v>224</v>
      </c>
      <c r="C74" s="6">
        <v>2275</v>
      </c>
      <c r="D74" s="6">
        <v>2320.5</v>
      </c>
      <c r="E74" s="6">
        <v>2366.91</v>
      </c>
      <c r="F74" s="6">
        <v>2414.25</v>
      </c>
      <c r="G74" s="6">
        <v>2462.54</v>
      </c>
    </row>
    <row r="75" spans="1:7" x14ac:dyDescent="0.3">
      <c r="A75" s="5" t="s">
        <v>225</v>
      </c>
      <c r="B75" s="5" t="s">
        <v>226</v>
      </c>
      <c r="C75" s="6">
        <v>10000</v>
      </c>
      <c r="D75" s="6">
        <f>C75*1.02</f>
        <v>10200</v>
      </c>
      <c r="E75" s="6">
        <f t="shared" ref="E75:G75" si="19">D75*1.02</f>
        <v>10404</v>
      </c>
      <c r="F75" s="6">
        <f t="shared" si="19"/>
        <v>10612.08</v>
      </c>
      <c r="G75" s="6">
        <f t="shared" si="19"/>
        <v>10824.321599999999</v>
      </c>
    </row>
    <row r="76" spans="1:7" x14ac:dyDescent="0.3">
      <c r="A76" s="5" t="s">
        <v>227</v>
      </c>
      <c r="B76" s="5" t="s">
        <v>228</v>
      </c>
      <c r="C76" s="6">
        <v>46000</v>
      </c>
      <c r="D76" s="6">
        <v>46920</v>
      </c>
      <c r="E76" s="6">
        <v>47858.400000000001</v>
      </c>
      <c r="F76" s="6">
        <v>48815.57</v>
      </c>
      <c r="G76" s="6">
        <v>49791.88</v>
      </c>
    </row>
    <row r="77" spans="1:7" x14ac:dyDescent="0.3">
      <c r="A77" s="5" t="s">
        <v>229</v>
      </c>
      <c r="B77" s="5" t="s">
        <v>159</v>
      </c>
      <c r="C77" s="6">
        <v>25760.11</v>
      </c>
      <c r="D77" s="6">
        <v>26275.31</v>
      </c>
      <c r="E77" s="6">
        <v>26800.82</v>
      </c>
      <c r="F77" s="6">
        <v>27336.84</v>
      </c>
      <c r="G77" s="6">
        <v>27883.58</v>
      </c>
    </row>
    <row r="78" spans="1:7" x14ac:dyDescent="0.3">
      <c r="A78" s="5" t="s">
        <v>230</v>
      </c>
      <c r="B78" s="5" t="s">
        <v>231</v>
      </c>
      <c r="C78" s="6">
        <v>775.9</v>
      </c>
      <c r="D78" s="6">
        <v>791.42</v>
      </c>
      <c r="E78" s="6">
        <v>807.25</v>
      </c>
      <c r="F78" s="6">
        <v>823.4</v>
      </c>
      <c r="G78" s="6">
        <v>839.87</v>
      </c>
    </row>
    <row r="79" spans="1:7" x14ac:dyDescent="0.3">
      <c r="A79" s="5" t="s">
        <v>232</v>
      </c>
      <c r="B79" s="5" t="s">
        <v>99</v>
      </c>
      <c r="C79" s="6">
        <v>94.8</v>
      </c>
      <c r="D79" s="6">
        <v>96.7</v>
      </c>
      <c r="E79" s="6">
        <v>98.63</v>
      </c>
      <c r="F79" s="6">
        <v>100.6</v>
      </c>
      <c r="G79" s="6">
        <v>102.61</v>
      </c>
    </row>
    <row r="80" spans="1:7" x14ac:dyDescent="0.3">
      <c r="A80" s="5" t="s">
        <v>233</v>
      </c>
      <c r="B80" s="5" t="s">
        <v>234</v>
      </c>
      <c r="C80" s="6">
        <v>1000</v>
      </c>
      <c r="D80" s="6">
        <v>1020</v>
      </c>
      <c r="E80" s="6">
        <v>1040.4000000000001</v>
      </c>
      <c r="F80" s="6">
        <v>1061.21</v>
      </c>
      <c r="G80" s="6">
        <v>1082.43</v>
      </c>
    </row>
    <row r="81" spans="1:7" x14ac:dyDescent="0.3">
      <c r="A81" s="5" t="s">
        <v>235</v>
      </c>
      <c r="B81" s="5" t="s">
        <v>236</v>
      </c>
      <c r="C81" s="6">
        <v>200</v>
      </c>
      <c r="D81" s="6">
        <v>204</v>
      </c>
      <c r="E81" s="6">
        <v>208.08</v>
      </c>
      <c r="F81" s="6">
        <v>212.24</v>
      </c>
      <c r="G81" s="6">
        <v>216.48</v>
      </c>
    </row>
    <row r="82" spans="1:7" x14ac:dyDescent="0.3">
      <c r="A82" s="5" t="s">
        <v>237</v>
      </c>
      <c r="B82" s="5" t="s">
        <v>155</v>
      </c>
      <c r="C82" s="6">
        <v>108.58</v>
      </c>
      <c r="D82" s="6">
        <v>110.75</v>
      </c>
      <c r="E82" s="6">
        <v>112.96</v>
      </c>
      <c r="F82" s="6">
        <v>115.22</v>
      </c>
      <c r="G82" s="6">
        <v>117.52</v>
      </c>
    </row>
    <row r="83" spans="1:7" x14ac:dyDescent="0.3">
      <c r="A83" s="10" t="s">
        <v>238</v>
      </c>
      <c r="B83" s="10" t="s">
        <v>159</v>
      </c>
      <c r="C83" s="11">
        <v>14408.55</v>
      </c>
      <c r="D83" s="11">
        <v>14696.72</v>
      </c>
      <c r="E83" s="11">
        <v>14990.65</v>
      </c>
      <c r="F83" s="11">
        <v>15290.46</v>
      </c>
      <c r="G83" s="11">
        <v>15596.27</v>
      </c>
    </row>
    <row r="84" spans="1:7" x14ac:dyDescent="0.3">
      <c r="A84" s="5" t="s">
        <v>239</v>
      </c>
      <c r="B84" s="5" t="s">
        <v>240</v>
      </c>
      <c r="C84" s="6">
        <v>2000</v>
      </c>
      <c r="D84" s="6">
        <f>C84*1.02</f>
        <v>2040</v>
      </c>
      <c r="E84" s="6">
        <f t="shared" ref="E84:G84" si="20">D84*1.02</f>
        <v>2080.8000000000002</v>
      </c>
      <c r="F84" s="6">
        <f t="shared" si="20"/>
        <v>2122.4160000000002</v>
      </c>
      <c r="G84" s="6">
        <f t="shared" si="20"/>
        <v>2164.8643200000001</v>
      </c>
    </row>
    <row r="85" spans="1:7" x14ac:dyDescent="0.3">
      <c r="A85" s="5" t="s">
        <v>241</v>
      </c>
      <c r="B85" s="5" t="s">
        <v>99</v>
      </c>
      <c r="C85" s="6">
        <v>350</v>
      </c>
      <c r="D85" s="6">
        <f>C85*1.02</f>
        <v>357</v>
      </c>
      <c r="E85" s="6">
        <f t="shared" ref="E85:G85" si="21">D85*1.02</f>
        <v>364.14</v>
      </c>
      <c r="F85" s="6">
        <f t="shared" si="21"/>
        <v>371.4228</v>
      </c>
      <c r="G85" s="6">
        <f t="shared" si="21"/>
        <v>378.85125599999998</v>
      </c>
    </row>
    <row r="86" spans="1:7" x14ac:dyDescent="0.3">
      <c r="A86" s="5" t="s">
        <v>242</v>
      </c>
      <c r="B86" s="5" t="s">
        <v>129</v>
      </c>
      <c r="C86" s="6">
        <v>85.98</v>
      </c>
      <c r="D86" s="6">
        <v>87.7</v>
      </c>
      <c r="E86" s="6">
        <v>89.45</v>
      </c>
      <c r="F86" s="6">
        <v>91.24</v>
      </c>
      <c r="G86" s="6">
        <v>93.06</v>
      </c>
    </row>
    <row r="87" spans="1:7" x14ac:dyDescent="0.3">
      <c r="A87" s="5" t="s">
        <v>243</v>
      </c>
      <c r="B87" s="5" t="s">
        <v>244</v>
      </c>
      <c r="C87" s="6">
        <v>28000</v>
      </c>
      <c r="D87" s="6">
        <v>18533.400000000001</v>
      </c>
      <c r="E87" s="6">
        <v>18904.07</v>
      </c>
      <c r="F87" s="6">
        <v>19282.150000000001</v>
      </c>
      <c r="G87" s="6">
        <v>19667.79</v>
      </c>
    </row>
    <row r="88" spans="1:7" x14ac:dyDescent="0.3">
      <c r="A88" s="5" t="s">
        <v>245</v>
      </c>
      <c r="B88" s="5" t="s">
        <v>246</v>
      </c>
      <c r="C88" s="6">
        <v>4300</v>
      </c>
      <c r="D88" s="6">
        <f>C88*1.02</f>
        <v>4386</v>
      </c>
      <c r="E88" s="6">
        <f t="shared" ref="E88:G88" si="22">D88*1.02</f>
        <v>4473.72</v>
      </c>
      <c r="F88" s="6">
        <f t="shared" si="22"/>
        <v>4563.1944000000003</v>
      </c>
      <c r="G88" s="6">
        <f t="shared" si="22"/>
        <v>4654.4582880000007</v>
      </c>
    </row>
    <row r="89" spans="1:7" x14ac:dyDescent="0.3">
      <c r="A89" s="5" t="s">
        <v>247</v>
      </c>
      <c r="B89" s="5" t="s">
        <v>99</v>
      </c>
      <c r="C89" s="6">
        <v>350</v>
      </c>
      <c r="D89" s="6">
        <f>C89*1.02</f>
        <v>357</v>
      </c>
      <c r="E89" s="6">
        <f t="shared" ref="E89:G89" si="23">D89*1.02</f>
        <v>364.14</v>
      </c>
      <c r="F89" s="6">
        <f t="shared" si="23"/>
        <v>371.4228</v>
      </c>
      <c r="G89" s="6">
        <f t="shared" si="23"/>
        <v>378.85125599999998</v>
      </c>
    </row>
    <row r="90" spans="1:7" x14ac:dyDescent="0.3">
      <c r="A90" s="5" t="s">
        <v>248</v>
      </c>
      <c r="B90" s="5" t="s">
        <v>189</v>
      </c>
      <c r="C90" s="6">
        <v>700</v>
      </c>
      <c r="D90" s="6">
        <v>714</v>
      </c>
      <c r="E90" s="6">
        <v>728.28</v>
      </c>
      <c r="F90" s="6">
        <v>742.85</v>
      </c>
      <c r="G90" s="6">
        <v>757.71</v>
      </c>
    </row>
    <row r="91" spans="1:7" x14ac:dyDescent="0.3">
      <c r="A91" s="5" t="s">
        <v>249</v>
      </c>
      <c r="B91" s="5" t="s">
        <v>250</v>
      </c>
      <c r="C91" s="6">
        <v>600</v>
      </c>
      <c r="D91" s="6">
        <v>612</v>
      </c>
      <c r="E91" s="6">
        <v>624.24</v>
      </c>
      <c r="F91" s="6">
        <v>636.72</v>
      </c>
      <c r="G91" s="6">
        <v>649.45000000000005</v>
      </c>
    </row>
    <row r="92" spans="1:7" x14ac:dyDescent="0.3">
      <c r="A92" s="5" t="s">
        <v>251</v>
      </c>
      <c r="B92" s="5" t="s">
        <v>252</v>
      </c>
      <c r="C92" s="6">
        <v>650</v>
      </c>
      <c r="D92" s="6">
        <v>663</v>
      </c>
      <c r="E92" s="6">
        <v>676.26</v>
      </c>
      <c r="F92" s="6">
        <v>689.79</v>
      </c>
      <c r="G92" s="6">
        <v>703.59</v>
      </c>
    </row>
    <row r="93" spans="1:7" x14ac:dyDescent="0.3">
      <c r="A93" s="5" t="s">
        <v>253</v>
      </c>
      <c r="B93" s="5" t="s">
        <v>254</v>
      </c>
      <c r="C93" s="6">
        <v>9760</v>
      </c>
      <c r="D93" s="6">
        <v>9955.2000000000007</v>
      </c>
      <c r="E93" s="6">
        <v>10154.299999999999</v>
      </c>
      <c r="F93" s="6">
        <v>10357.39</v>
      </c>
      <c r="G93" s="6">
        <v>10564.54</v>
      </c>
    </row>
    <row r="94" spans="1:7" x14ac:dyDescent="0.3">
      <c r="A94" s="5" t="s">
        <v>255</v>
      </c>
      <c r="B94" s="5" t="s">
        <v>256</v>
      </c>
      <c r="C94" s="6">
        <v>113.45</v>
      </c>
      <c r="D94" s="6">
        <v>115.72</v>
      </c>
      <c r="E94" s="6">
        <v>118.03</v>
      </c>
      <c r="F94" s="6">
        <v>120.39</v>
      </c>
      <c r="G94" s="6">
        <v>122.8</v>
      </c>
    </row>
    <row r="95" spans="1:7" x14ac:dyDescent="0.3">
      <c r="A95" s="5" t="s">
        <v>257</v>
      </c>
      <c r="B95" s="5" t="s">
        <v>258</v>
      </c>
      <c r="C95" s="6">
        <v>114</v>
      </c>
      <c r="D95" s="6">
        <v>116.28</v>
      </c>
      <c r="E95" s="6">
        <v>118.61</v>
      </c>
      <c r="F95" s="6">
        <v>120.98</v>
      </c>
      <c r="G95" s="6">
        <v>123.4</v>
      </c>
    </row>
    <row r="96" spans="1:7" x14ac:dyDescent="0.3">
      <c r="A96" s="5" t="s">
        <v>259</v>
      </c>
      <c r="B96" s="5" t="s">
        <v>260</v>
      </c>
      <c r="C96" s="6">
        <v>6000</v>
      </c>
      <c r="D96" s="6">
        <v>6120</v>
      </c>
      <c r="E96" s="6">
        <v>6242.4</v>
      </c>
      <c r="F96" s="6">
        <v>6367.25</v>
      </c>
      <c r="G96" s="6">
        <v>6494.6</v>
      </c>
    </row>
    <row r="97" spans="1:7" x14ac:dyDescent="0.3">
      <c r="A97" s="5" t="s">
        <v>261</v>
      </c>
      <c r="B97" s="5" t="s">
        <v>262</v>
      </c>
      <c r="C97" s="6">
        <v>500</v>
      </c>
      <c r="D97" s="6">
        <v>510</v>
      </c>
      <c r="E97" s="6">
        <v>520.20000000000005</v>
      </c>
      <c r="F97" s="6">
        <v>530.6</v>
      </c>
      <c r="G97" s="6">
        <v>541.21</v>
      </c>
    </row>
    <row r="98" spans="1:7" x14ac:dyDescent="0.3">
      <c r="A98" s="5" t="s">
        <v>263</v>
      </c>
      <c r="B98" s="5" t="s">
        <v>264</v>
      </c>
      <c r="C98" s="6">
        <v>18000</v>
      </c>
      <c r="D98" s="6">
        <f>C98*1.02</f>
        <v>18360</v>
      </c>
      <c r="E98" s="6">
        <f t="shared" ref="E98:G98" si="24">D98*1.02</f>
        <v>18727.2</v>
      </c>
      <c r="F98" s="6">
        <f t="shared" si="24"/>
        <v>19101.744000000002</v>
      </c>
      <c r="G98" s="6">
        <f t="shared" si="24"/>
        <v>19483.778880000002</v>
      </c>
    </row>
    <row r="99" spans="1:7" x14ac:dyDescent="0.3">
      <c r="A99" s="5" t="s">
        <v>265</v>
      </c>
      <c r="B99" s="5" t="s">
        <v>99</v>
      </c>
      <c r="C99" s="6">
        <v>1486.37</v>
      </c>
      <c r="D99" s="6">
        <v>1516.1</v>
      </c>
      <c r="E99" s="6">
        <v>1546.42</v>
      </c>
      <c r="F99" s="6">
        <v>1577.35</v>
      </c>
      <c r="G99" s="6">
        <v>1608.9</v>
      </c>
    </row>
    <row r="100" spans="1:7" x14ac:dyDescent="0.3">
      <c r="A100" s="5" t="s">
        <v>266</v>
      </c>
      <c r="B100" s="5" t="s">
        <v>267</v>
      </c>
      <c r="C100" s="6">
        <v>500</v>
      </c>
      <c r="D100" s="6">
        <v>510</v>
      </c>
      <c r="E100" s="6">
        <v>520.20000000000005</v>
      </c>
      <c r="F100" s="6">
        <v>530.6</v>
      </c>
      <c r="G100" s="6">
        <v>541.21</v>
      </c>
    </row>
    <row r="101" spans="1:7" x14ac:dyDescent="0.3">
      <c r="A101" s="5" t="s">
        <v>268</v>
      </c>
      <c r="B101" s="5" t="s">
        <v>269</v>
      </c>
      <c r="C101" s="6">
        <v>289.72000000000003</v>
      </c>
      <c r="D101" s="6">
        <v>295.51</v>
      </c>
      <c r="E101" s="6">
        <v>301.42</v>
      </c>
      <c r="F101" s="6">
        <v>307.45</v>
      </c>
      <c r="G101" s="6">
        <v>313.60000000000002</v>
      </c>
    </row>
    <row r="102" spans="1:7" x14ac:dyDescent="0.3">
      <c r="A102" s="5" t="s">
        <v>270</v>
      </c>
      <c r="B102" s="5" t="s">
        <v>99</v>
      </c>
      <c r="C102" s="6">
        <v>35.15</v>
      </c>
      <c r="D102" s="6">
        <v>35.85</v>
      </c>
      <c r="E102" s="6">
        <v>36.57</v>
      </c>
      <c r="F102" s="6">
        <v>37.299999999999997</v>
      </c>
      <c r="G102" s="6">
        <v>38.049999999999997</v>
      </c>
    </row>
    <row r="103" spans="1:7" x14ac:dyDescent="0.3">
      <c r="A103" s="5" t="s">
        <v>271</v>
      </c>
      <c r="B103" s="5" t="s">
        <v>272</v>
      </c>
      <c r="C103" s="6">
        <v>2000</v>
      </c>
      <c r="D103" s="6">
        <f>C103*1.02</f>
        <v>2040</v>
      </c>
      <c r="E103" s="6">
        <f t="shared" ref="E103:G103" si="25">D103*1.02</f>
        <v>2080.8000000000002</v>
      </c>
      <c r="F103" s="6">
        <f t="shared" si="25"/>
        <v>2122.4160000000002</v>
      </c>
      <c r="G103" s="6">
        <f t="shared" si="25"/>
        <v>2164.8643200000001</v>
      </c>
    </row>
    <row r="104" spans="1:7" x14ac:dyDescent="0.3">
      <c r="A104" s="5" t="s">
        <v>273</v>
      </c>
      <c r="B104" s="5" t="s">
        <v>129</v>
      </c>
      <c r="C104" s="6">
        <v>1000</v>
      </c>
      <c r="D104" s="6">
        <v>1020</v>
      </c>
      <c r="E104" s="6">
        <v>1040.4000000000001</v>
      </c>
      <c r="F104" s="6">
        <v>1061.21</v>
      </c>
      <c r="G104" s="6">
        <v>1082.43</v>
      </c>
    </row>
    <row r="105" spans="1:7" x14ac:dyDescent="0.3">
      <c r="A105" s="5" t="s">
        <v>274</v>
      </c>
      <c r="B105" s="5" t="s">
        <v>155</v>
      </c>
      <c r="C105" s="6">
        <v>388.58</v>
      </c>
      <c r="D105" s="6">
        <v>396.35</v>
      </c>
      <c r="E105" s="6">
        <v>404.28</v>
      </c>
      <c r="F105" s="6">
        <v>412.37</v>
      </c>
      <c r="G105" s="6">
        <v>420.62</v>
      </c>
    </row>
    <row r="106" spans="1:7" x14ac:dyDescent="0.3">
      <c r="A106" s="5" t="s">
        <v>275</v>
      </c>
      <c r="B106" s="5" t="s">
        <v>276</v>
      </c>
      <c r="C106" s="6">
        <v>3028</v>
      </c>
      <c r="D106" s="6">
        <v>3088.56</v>
      </c>
      <c r="E106" s="6">
        <v>3150.33</v>
      </c>
      <c r="F106" s="6">
        <v>3213.34</v>
      </c>
      <c r="G106" s="6">
        <v>3277.61</v>
      </c>
    </row>
    <row r="107" spans="1:7" x14ac:dyDescent="0.3">
      <c r="A107" s="5" t="s">
        <v>277</v>
      </c>
      <c r="B107" s="5" t="s">
        <v>278</v>
      </c>
      <c r="C107" s="6">
        <v>2500</v>
      </c>
      <c r="D107" s="6">
        <v>2550</v>
      </c>
      <c r="E107" s="6">
        <v>2601</v>
      </c>
      <c r="F107" s="6">
        <v>2653.02</v>
      </c>
      <c r="G107" s="6">
        <v>2706.08</v>
      </c>
    </row>
    <row r="108" spans="1:7" x14ac:dyDescent="0.3">
      <c r="A108" s="5" t="s">
        <v>279</v>
      </c>
      <c r="B108" s="5" t="s">
        <v>153</v>
      </c>
      <c r="C108" s="6">
        <v>3600</v>
      </c>
      <c r="D108" s="6">
        <v>3672</v>
      </c>
      <c r="E108" s="6">
        <v>3745.44</v>
      </c>
      <c r="F108" s="6">
        <v>3820.35</v>
      </c>
      <c r="G108" s="6">
        <v>3896.76</v>
      </c>
    </row>
    <row r="109" spans="1:7" x14ac:dyDescent="0.3">
      <c r="A109" s="5" t="s">
        <v>280</v>
      </c>
      <c r="B109" s="5" t="s">
        <v>281</v>
      </c>
      <c r="C109" s="6">
        <v>5000</v>
      </c>
      <c r="D109" s="6">
        <v>5000</v>
      </c>
      <c r="E109" s="6">
        <v>5000</v>
      </c>
      <c r="F109" s="6">
        <v>5000</v>
      </c>
      <c r="G109" s="6">
        <v>5000</v>
      </c>
    </row>
    <row r="110" spans="1:7" x14ac:dyDescent="0.3">
      <c r="A110" s="5" t="s">
        <v>282</v>
      </c>
      <c r="B110" s="5" t="s">
        <v>283</v>
      </c>
      <c r="C110" s="6">
        <v>5000</v>
      </c>
      <c r="D110" s="6">
        <v>5100</v>
      </c>
      <c r="E110" s="6">
        <v>5202</v>
      </c>
      <c r="F110" s="6">
        <v>5306.04</v>
      </c>
      <c r="G110" s="6">
        <v>5412.16</v>
      </c>
    </row>
    <row r="111" spans="1:7" x14ac:dyDescent="0.3">
      <c r="A111" s="5" t="s">
        <v>284</v>
      </c>
      <c r="B111" s="5" t="s">
        <v>285</v>
      </c>
      <c r="C111" s="6">
        <v>2200</v>
      </c>
      <c r="D111" s="6">
        <f>C111*1.02</f>
        <v>2244</v>
      </c>
      <c r="E111" s="6">
        <f t="shared" ref="E111:G111" si="26">D111*1.02</f>
        <v>2288.88</v>
      </c>
      <c r="F111" s="6">
        <f t="shared" si="26"/>
        <v>2334.6576</v>
      </c>
      <c r="G111" s="6">
        <f t="shared" si="26"/>
        <v>2381.3507519999998</v>
      </c>
    </row>
    <row r="112" spans="1:7" x14ac:dyDescent="0.3">
      <c r="A112" s="5" t="s">
        <v>286</v>
      </c>
      <c r="B112" s="5" t="s">
        <v>287</v>
      </c>
      <c r="C112" s="6">
        <v>2400</v>
      </c>
      <c r="D112" s="6">
        <f>C112*1.02</f>
        <v>2448</v>
      </c>
      <c r="E112" s="6">
        <f t="shared" ref="E112:G112" si="27">D112*1.02</f>
        <v>2496.96</v>
      </c>
      <c r="F112" s="6">
        <f t="shared" si="27"/>
        <v>2546.8992000000003</v>
      </c>
      <c r="G112" s="6">
        <f t="shared" si="27"/>
        <v>2597.8371840000004</v>
      </c>
    </row>
    <row r="113" spans="1:7" x14ac:dyDescent="0.3">
      <c r="A113" s="10" t="s">
        <v>288</v>
      </c>
      <c r="B113" s="10" t="s">
        <v>159</v>
      </c>
      <c r="C113" s="11">
        <v>806.54</v>
      </c>
      <c r="D113" s="11">
        <v>822.67</v>
      </c>
      <c r="E113" s="11">
        <v>839.12</v>
      </c>
      <c r="F113" s="11">
        <v>855.9</v>
      </c>
      <c r="G113" s="11">
        <v>873.02</v>
      </c>
    </row>
    <row r="114" spans="1:7" x14ac:dyDescent="0.3">
      <c r="A114" s="5" t="s">
        <v>289</v>
      </c>
      <c r="B114" s="5" t="s">
        <v>290</v>
      </c>
      <c r="C114" s="6">
        <v>42000</v>
      </c>
      <c r="D114" s="6">
        <f>C114*1.02</f>
        <v>42840</v>
      </c>
      <c r="E114" s="6">
        <f t="shared" ref="E114:G114" si="28">D114*1.02</f>
        <v>43696.800000000003</v>
      </c>
      <c r="F114" s="6">
        <f t="shared" si="28"/>
        <v>44570.736000000004</v>
      </c>
      <c r="G114" s="6">
        <f t="shared" si="28"/>
        <v>45462.150720000005</v>
      </c>
    </row>
    <row r="115" spans="1:7" x14ac:dyDescent="0.3">
      <c r="A115" s="5" t="s">
        <v>291</v>
      </c>
      <c r="B115" s="5" t="s">
        <v>292</v>
      </c>
      <c r="C115" s="6">
        <v>3955</v>
      </c>
      <c r="D115" s="6">
        <v>4034.1</v>
      </c>
      <c r="E115" s="6">
        <v>4114.78</v>
      </c>
      <c r="F115" s="6">
        <v>4197.08</v>
      </c>
      <c r="G115" s="6">
        <v>4281.0200000000004</v>
      </c>
    </row>
    <row r="116" spans="1:7" x14ac:dyDescent="0.3">
      <c r="A116" s="5" t="s">
        <v>293</v>
      </c>
      <c r="B116" s="5" t="s">
        <v>294</v>
      </c>
      <c r="C116" s="6">
        <v>9281</v>
      </c>
      <c r="D116" s="6">
        <f>C116*1.02</f>
        <v>9466.6200000000008</v>
      </c>
      <c r="E116" s="6">
        <f t="shared" ref="E116:G116" si="29">D116*1.02</f>
        <v>9655.9524000000001</v>
      </c>
      <c r="F116" s="6">
        <f t="shared" si="29"/>
        <v>9849.0714480000006</v>
      </c>
      <c r="G116" s="6">
        <f t="shared" si="29"/>
        <v>10046.052876960001</v>
      </c>
    </row>
    <row r="117" spans="1:7" x14ac:dyDescent="0.3">
      <c r="A117" s="5" t="s">
        <v>295</v>
      </c>
      <c r="B117" s="5" t="s">
        <v>296</v>
      </c>
      <c r="C117" s="6">
        <v>4500</v>
      </c>
      <c r="D117" s="6">
        <f>C117*1.02</f>
        <v>4590</v>
      </c>
      <c r="E117" s="6">
        <f t="shared" ref="E117:G117" si="30">D117*1.02</f>
        <v>4681.8</v>
      </c>
      <c r="F117" s="6">
        <f t="shared" si="30"/>
        <v>4775.4360000000006</v>
      </c>
      <c r="G117" s="6">
        <f t="shared" si="30"/>
        <v>4870.9447200000004</v>
      </c>
    </row>
    <row r="118" spans="1:7" x14ac:dyDescent="0.3">
      <c r="A118" s="5" t="s">
        <v>297</v>
      </c>
      <c r="B118" s="5" t="s">
        <v>298</v>
      </c>
      <c r="C118" s="6">
        <v>99.81</v>
      </c>
      <c r="D118" s="6">
        <v>101.81</v>
      </c>
      <c r="E118" s="6">
        <v>103.85</v>
      </c>
      <c r="F118" s="6">
        <v>105.93</v>
      </c>
      <c r="G118" s="6">
        <v>108.05</v>
      </c>
    </row>
    <row r="119" spans="1:7" x14ac:dyDescent="0.3">
      <c r="A119" s="5" t="s">
        <v>299</v>
      </c>
      <c r="B119" s="5" t="s">
        <v>300</v>
      </c>
      <c r="C119" s="6">
        <v>140440.01</v>
      </c>
      <c r="D119" s="6">
        <v>143248.81</v>
      </c>
      <c r="E119" s="6">
        <v>146113.79</v>
      </c>
      <c r="F119" s="6">
        <v>149036.07</v>
      </c>
      <c r="G119" s="6">
        <v>152016.79</v>
      </c>
    </row>
    <row r="120" spans="1:7" x14ac:dyDescent="0.3">
      <c r="A120" s="5" t="s">
        <v>301</v>
      </c>
      <c r="B120" s="5" t="s">
        <v>302</v>
      </c>
      <c r="C120" s="6">
        <v>40193.68</v>
      </c>
      <c r="D120" s="6">
        <v>40997.550000000003</v>
      </c>
      <c r="E120" s="6">
        <v>41817.5</v>
      </c>
      <c r="F120" s="6">
        <v>42653.85</v>
      </c>
      <c r="G120" s="6">
        <v>43506.93</v>
      </c>
    </row>
    <row r="121" spans="1:7" x14ac:dyDescent="0.3">
      <c r="A121" s="5" t="s">
        <v>303</v>
      </c>
      <c r="B121" s="5" t="s">
        <v>304</v>
      </c>
      <c r="C121" s="6">
        <v>3268.66</v>
      </c>
      <c r="D121" s="6">
        <v>3334.03</v>
      </c>
      <c r="E121" s="6">
        <v>3400.71</v>
      </c>
      <c r="F121" s="6">
        <v>3468.72</v>
      </c>
      <c r="G121" s="6">
        <v>3538.09</v>
      </c>
    </row>
    <row r="122" spans="1:7" x14ac:dyDescent="0.3">
      <c r="A122" s="5" t="s">
        <v>305</v>
      </c>
      <c r="B122" s="5" t="s">
        <v>306</v>
      </c>
      <c r="C122" s="6">
        <v>23359.49</v>
      </c>
      <c r="D122" s="6">
        <v>23826.68</v>
      </c>
      <c r="E122" s="6">
        <v>24303.21</v>
      </c>
      <c r="F122" s="6">
        <v>24789.27</v>
      </c>
      <c r="G122" s="6">
        <v>25285.06</v>
      </c>
    </row>
    <row r="123" spans="1:7" x14ac:dyDescent="0.3">
      <c r="A123" s="5" t="s">
        <v>307</v>
      </c>
      <c r="B123" s="5" t="s">
        <v>308</v>
      </c>
      <c r="C123" s="6">
        <v>54.58</v>
      </c>
      <c r="D123" s="6">
        <v>55.67</v>
      </c>
      <c r="E123" s="6">
        <v>56.78</v>
      </c>
      <c r="F123" s="6">
        <v>57.92</v>
      </c>
      <c r="G123" s="6">
        <v>59.08</v>
      </c>
    </row>
    <row r="124" spans="1:7" x14ac:dyDescent="0.3">
      <c r="A124" s="5" t="s">
        <v>309</v>
      </c>
      <c r="B124" s="5" t="s">
        <v>310</v>
      </c>
      <c r="C124" s="6">
        <v>0.02</v>
      </c>
      <c r="D124" s="6">
        <v>0.02</v>
      </c>
      <c r="E124" s="6">
        <v>0.02</v>
      </c>
      <c r="F124" s="6">
        <v>0.02</v>
      </c>
      <c r="G124" s="6">
        <v>0.02</v>
      </c>
    </row>
    <row r="125" spans="1:7" x14ac:dyDescent="0.3">
      <c r="A125" s="5" t="s">
        <v>311</v>
      </c>
      <c r="B125" s="5" t="s">
        <v>312</v>
      </c>
      <c r="C125" s="6">
        <v>869.07</v>
      </c>
      <c r="D125" s="6">
        <v>886.45</v>
      </c>
      <c r="E125" s="6">
        <v>904.18</v>
      </c>
      <c r="F125" s="6">
        <v>922.26</v>
      </c>
      <c r="G125" s="6">
        <v>940.71</v>
      </c>
    </row>
    <row r="126" spans="1:7" x14ac:dyDescent="0.3">
      <c r="A126" s="5" t="s">
        <v>313</v>
      </c>
      <c r="B126" s="5" t="s">
        <v>314</v>
      </c>
      <c r="C126" s="6">
        <v>262604</v>
      </c>
      <c r="D126" s="6">
        <v>267856.08</v>
      </c>
      <c r="E126" s="6">
        <v>273213.2</v>
      </c>
      <c r="F126" s="6">
        <v>278677.46000000002</v>
      </c>
      <c r="G126" s="6">
        <v>284251.01</v>
      </c>
    </row>
    <row r="127" spans="1:7" x14ac:dyDescent="0.3">
      <c r="A127" s="5" t="s">
        <v>315</v>
      </c>
      <c r="B127" s="5" t="s">
        <v>316</v>
      </c>
      <c r="C127" s="6">
        <v>95</v>
      </c>
      <c r="D127" s="6">
        <v>96.9</v>
      </c>
      <c r="E127" s="6">
        <v>98.84</v>
      </c>
      <c r="F127" s="6">
        <v>100.82</v>
      </c>
      <c r="G127" s="6">
        <v>102.84</v>
      </c>
    </row>
    <row r="128" spans="1:7" x14ac:dyDescent="0.3">
      <c r="A128" s="5" t="s">
        <v>317</v>
      </c>
      <c r="B128" s="5" t="s">
        <v>318</v>
      </c>
      <c r="C128" s="6">
        <v>230</v>
      </c>
      <c r="D128" s="6">
        <v>234.6</v>
      </c>
      <c r="E128" s="6">
        <v>239.29</v>
      </c>
      <c r="F128" s="6">
        <v>244.08</v>
      </c>
      <c r="G128" s="6">
        <v>248.96</v>
      </c>
    </row>
    <row r="129" spans="1:7" x14ac:dyDescent="0.3">
      <c r="A129" s="5" t="s">
        <v>319</v>
      </c>
      <c r="B129" s="5" t="s">
        <v>320</v>
      </c>
      <c r="C129" s="6">
        <v>366690.3</v>
      </c>
      <c r="D129" s="6">
        <v>374024.11</v>
      </c>
      <c r="E129" s="6">
        <v>381504.59</v>
      </c>
      <c r="F129" s="6">
        <v>389134.68</v>
      </c>
      <c r="G129" s="6">
        <v>396917.37</v>
      </c>
    </row>
    <row r="130" spans="1:7" x14ac:dyDescent="0.3">
      <c r="A130" s="5" t="s">
        <v>321</v>
      </c>
      <c r="B130" s="5" t="s">
        <v>322</v>
      </c>
      <c r="C130" s="6">
        <v>348847.15</v>
      </c>
      <c r="D130" s="6">
        <v>355824.09</v>
      </c>
      <c r="E130" s="6">
        <v>362940.57</v>
      </c>
      <c r="F130" s="6">
        <v>370199.38</v>
      </c>
      <c r="G130" s="6">
        <v>377603.37</v>
      </c>
    </row>
    <row r="131" spans="1:7" x14ac:dyDescent="0.3">
      <c r="A131" s="5" t="s">
        <v>323</v>
      </c>
      <c r="B131" s="5" t="s">
        <v>324</v>
      </c>
      <c r="C131" s="6">
        <v>5584.95</v>
      </c>
      <c r="D131" s="6">
        <v>5696.65</v>
      </c>
      <c r="E131" s="6">
        <v>5810.58</v>
      </c>
      <c r="F131" s="6">
        <v>5926.79</v>
      </c>
      <c r="G131" s="6">
        <v>6045.33</v>
      </c>
    </row>
    <row r="132" spans="1:7" x14ac:dyDescent="0.3">
      <c r="A132" s="5" t="s">
        <v>325</v>
      </c>
      <c r="B132" s="5" t="s">
        <v>326</v>
      </c>
      <c r="C132" s="6">
        <v>81.77</v>
      </c>
      <c r="D132" s="6">
        <v>83.41</v>
      </c>
      <c r="E132" s="6">
        <v>85.08</v>
      </c>
      <c r="F132" s="6">
        <v>86.78</v>
      </c>
      <c r="G132" s="6">
        <v>88.52</v>
      </c>
    </row>
    <row r="133" spans="1:7" x14ac:dyDescent="0.3">
      <c r="A133" s="5" t="s">
        <v>327</v>
      </c>
      <c r="B133" s="5" t="s">
        <v>328</v>
      </c>
      <c r="C133" s="6">
        <v>321632.93</v>
      </c>
      <c r="D133" s="6">
        <v>328065.59000000003</v>
      </c>
      <c r="E133" s="6">
        <v>334626.90000000002</v>
      </c>
      <c r="F133" s="6">
        <v>341319.44</v>
      </c>
      <c r="G133" s="6">
        <v>348145.83</v>
      </c>
    </row>
    <row r="134" spans="1:7" x14ac:dyDescent="0.3">
      <c r="A134" s="5" t="s">
        <v>329</v>
      </c>
      <c r="B134" s="5" t="s">
        <v>330</v>
      </c>
      <c r="C134" s="6">
        <v>4172.12</v>
      </c>
      <c r="D134" s="6">
        <v>4255.5600000000004</v>
      </c>
      <c r="E134" s="6">
        <v>4340.67</v>
      </c>
      <c r="F134" s="6">
        <v>4427.4799999999996</v>
      </c>
      <c r="G134" s="6">
        <v>4516.03</v>
      </c>
    </row>
    <row r="135" spans="1:7" x14ac:dyDescent="0.3">
      <c r="A135" s="5" t="s">
        <v>331</v>
      </c>
      <c r="B135" s="5" t="s">
        <v>332</v>
      </c>
      <c r="C135" s="6">
        <v>190.71</v>
      </c>
      <c r="D135" s="6">
        <v>194.52</v>
      </c>
      <c r="E135" s="6">
        <v>198.41</v>
      </c>
      <c r="F135" s="6">
        <v>202.38</v>
      </c>
      <c r="G135" s="6">
        <v>206.43</v>
      </c>
    </row>
    <row r="136" spans="1:7" x14ac:dyDescent="0.3">
      <c r="A136" s="5" t="s">
        <v>333</v>
      </c>
      <c r="B136" s="5" t="s">
        <v>334</v>
      </c>
      <c r="C136" s="6">
        <v>21061.22</v>
      </c>
      <c r="D136" s="6">
        <v>21482.44</v>
      </c>
      <c r="E136" s="6">
        <v>21912.09</v>
      </c>
      <c r="F136" s="6">
        <v>22350.33</v>
      </c>
      <c r="G136" s="6">
        <v>22797.34</v>
      </c>
    </row>
    <row r="137" spans="1:7" x14ac:dyDescent="0.3">
      <c r="A137" s="5" t="s">
        <v>335</v>
      </c>
      <c r="B137" s="5" t="s">
        <v>336</v>
      </c>
      <c r="C137" s="6">
        <v>8138.79</v>
      </c>
      <c r="D137" s="6">
        <v>8301.57</v>
      </c>
      <c r="E137" s="6">
        <v>8467.6</v>
      </c>
      <c r="F137" s="6">
        <v>8636.9500000000007</v>
      </c>
      <c r="G137" s="6">
        <v>8809.69</v>
      </c>
    </row>
    <row r="138" spans="1:7" x14ac:dyDescent="0.3">
      <c r="A138" s="5" t="s">
        <v>337</v>
      </c>
      <c r="B138" s="5" t="s">
        <v>338</v>
      </c>
      <c r="C138" s="6">
        <v>497187.72</v>
      </c>
      <c r="D138" s="6">
        <v>507131.47</v>
      </c>
      <c r="E138" s="6">
        <v>517274.1</v>
      </c>
      <c r="F138" s="6">
        <v>527619.57999999996</v>
      </c>
      <c r="G138" s="6">
        <v>538171.97</v>
      </c>
    </row>
    <row r="139" spans="1:7" x14ac:dyDescent="0.3">
      <c r="A139" s="5" t="s">
        <v>339</v>
      </c>
      <c r="B139" s="5" t="s">
        <v>340</v>
      </c>
      <c r="C139" s="6">
        <v>249340.65</v>
      </c>
      <c r="D139" s="6">
        <v>254327.46</v>
      </c>
      <c r="E139" s="6">
        <v>259414.01</v>
      </c>
      <c r="F139" s="6">
        <v>264602.28999999998</v>
      </c>
      <c r="G139" s="6">
        <v>269894.34000000003</v>
      </c>
    </row>
    <row r="140" spans="1:7" x14ac:dyDescent="0.3">
      <c r="A140" s="5" t="s">
        <v>341</v>
      </c>
      <c r="B140" s="5" t="s">
        <v>342</v>
      </c>
      <c r="C140" s="6">
        <v>15928.81</v>
      </c>
      <c r="D140" s="6">
        <v>16247.39</v>
      </c>
      <c r="E140" s="6">
        <v>16572.34</v>
      </c>
      <c r="F140" s="6">
        <v>16903.79</v>
      </c>
      <c r="G140" s="6">
        <v>17241.87</v>
      </c>
    </row>
    <row r="141" spans="1:7" x14ac:dyDescent="0.3">
      <c r="A141" s="5" t="s">
        <v>343</v>
      </c>
      <c r="B141" s="5" t="s">
        <v>344</v>
      </c>
      <c r="C141" s="6">
        <v>50268</v>
      </c>
      <c r="D141" s="6">
        <v>51273.36</v>
      </c>
      <c r="E141" s="6">
        <v>52298.83</v>
      </c>
      <c r="F141" s="6">
        <v>53344.81</v>
      </c>
      <c r="G141" s="6">
        <v>54411.71</v>
      </c>
    </row>
    <row r="142" spans="1:7" x14ac:dyDescent="0.3">
      <c r="A142" s="5" t="s">
        <v>345</v>
      </c>
      <c r="B142" s="5" t="s">
        <v>346</v>
      </c>
      <c r="C142" s="6">
        <v>248423.92</v>
      </c>
      <c r="D142" s="6">
        <v>253392.4</v>
      </c>
      <c r="E142" s="6">
        <v>258460.25</v>
      </c>
      <c r="F142" s="6">
        <v>263629.46000000002</v>
      </c>
      <c r="G142" s="6">
        <v>268902.05</v>
      </c>
    </row>
    <row r="143" spans="1:7" x14ac:dyDescent="0.3">
      <c r="A143" s="5" t="s">
        <v>347</v>
      </c>
      <c r="B143" s="5" t="s">
        <v>348</v>
      </c>
      <c r="C143" s="6">
        <v>85870.91</v>
      </c>
      <c r="D143" s="6">
        <v>87588.33</v>
      </c>
      <c r="E143" s="6">
        <v>89340.1</v>
      </c>
      <c r="F143" s="6">
        <v>91126.9</v>
      </c>
      <c r="G143" s="6">
        <v>92949.440000000002</v>
      </c>
    </row>
    <row r="144" spans="1:7" x14ac:dyDescent="0.3">
      <c r="A144" s="5" t="s">
        <v>349</v>
      </c>
      <c r="B144" s="5" t="s">
        <v>350</v>
      </c>
      <c r="C144" s="6">
        <v>44068</v>
      </c>
      <c r="D144" s="6">
        <v>44949.36</v>
      </c>
      <c r="E144" s="6">
        <v>45848.35</v>
      </c>
      <c r="F144" s="6">
        <v>46765.32</v>
      </c>
      <c r="G144" s="6">
        <v>47700.63</v>
      </c>
    </row>
    <row r="145" spans="1:7" x14ac:dyDescent="0.3">
      <c r="A145" s="5" t="s">
        <v>351</v>
      </c>
      <c r="B145" s="5" t="s">
        <v>352</v>
      </c>
      <c r="C145" s="6">
        <v>1793404.9</v>
      </c>
      <c r="D145" s="6">
        <v>1829273</v>
      </c>
      <c r="E145" s="6">
        <v>1865858.46</v>
      </c>
      <c r="F145" s="6">
        <v>1903175.63</v>
      </c>
      <c r="G145" s="6">
        <v>1941239.14</v>
      </c>
    </row>
    <row r="146" spans="1:7" x14ac:dyDescent="0.3">
      <c r="A146" s="5" t="s">
        <v>353</v>
      </c>
      <c r="B146" s="5" t="s">
        <v>354</v>
      </c>
      <c r="C146" s="6">
        <v>1390206.14</v>
      </c>
      <c r="D146" s="6">
        <v>1418010.26</v>
      </c>
      <c r="E146" s="6">
        <v>1446370.47</v>
      </c>
      <c r="F146" s="6">
        <v>1475297.88</v>
      </c>
      <c r="G146" s="6">
        <v>1504803.8400000001</v>
      </c>
    </row>
    <row r="147" spans="1:7" x14ac:dyDescent="0.3">
      <c r="A147" s="5" t="s">
        <v>355</v>
      </c>
      <c r="B147" s="5" t="s">
        <v>356</v>
      </c>
      <c r="C147" s="6">
        <v>214973</v>
      </c>
      <c r="D147" s="6">
        <v>219272.46</v>
      </c>
      <c r="E147" s="6">
        <v>223657.91</v>
      </c>
      <c r="F147" s="6">
        <v>228131.07</v>
      </c>
      <c r="G147" s="6">
        <v>232693.69</v>
      </c>
    </row>
    <row r="148" spans="1:7" x14ac:dyDescent="0.3">
      <c r="A148" s="5" t="s">
        <v>357</v>
      </c>
      <c r="B148" s="5" t="s">
        <v>358</v>
      </c>
      <c r="C148" s="6">
        <v>10300.799999999999</v>
      </c>
      <c r="D148" s="6">
        <v>10506.82</v>
      </c>
      <c r="E148" s="6">
        <v>10716.96</v>
      </c>
      <c r="F148" s="6">
        <v>10931.3</v>
      </c>
      <c r="G148" s="6">
        <v>11149.93</v>
      </c>
    </row>
    <row r="149" spans="1:7" x14ac:dyDescent="0.3">
      <c r="A149" s="5" t="s">
        <v>359</v>
      </c>
      <c r="B149" s="5" t="s">
        <v>360</v>
      </c>
      <c r="C149" s="6">
        <v>2572.9</v>
      </c>
      <c r="D149" s="6">
        <v>2624.36</v>
      </c>
      <c r="E149" s="6">
        <v>2676.85</v>
      </c>
      <c r="F149" s="6">
        <v>2730.39</v>
      </c>
      <c r="G149" s="6">
        <v>2785</v>
      </c>
    </row>
    <row r="150" spans="1:7" x14ac:dyDescent="0.3">
      <c r="A150" s="5" t="s">
        <v>361</v>
      </c>
      <c r="B150" s="5" t="s">
        <v>362</v>
      </c>
      <c r="C150" s="6">
        <v>1327773.1100000001</v>
      </c>
      <c r="D150" s="6">
        <v>1354328.57</v>
      </c>
      <c r="E150" s="6">
        <v>1381415.14</v>
      </c>
      <c r="F150" s="6">
        <v>1409043.44</v>
      </c>
      <c r="G150" s="6">
        <v>1437224.31</v>
      </c>
    </row>
    <row r="151" spans="1:7" x14ac:dyDescent="0.3">
      <c r="A151" s="5" t="s">
        <v>363</v>
      </c>
      <c r="B151" s="5" t="s">
        <v>364</v>
      </c>
      <c r="C151" s="6">
        <v>357141.9</v>
      </c>
      <c r="D151" s="6">
        <v>364284.74</v>
      </c>
      <c r="E151" s="6">
        <v>371570.43</v>
      </c>
      <c r="F151" s="6">
        <v>379001.84</v>
      </c>
      <c r="G151" s="6">
        <v>386581.88</v>
      </c>
    </row>
    <row r="152" spans="1:7" x14ac:dyDescent="0.3">
      <c r="A152" s="5" t="s">
        <v>365</v>
      </c>
      <c r="B152" s="5" t="s">
        <v>366</v>
      </c>
      <c r="C152" s="6">
        <v>881656.71</v>
      </c>
      <c r="D152" s="6">
        <v>899289.84</v>
      </c>
      <c r="E152" s="6">
        <v>917275.64</v>
      </c>
      <c r="F152" s="6">
        <v>935621.15</v>
      </c>
      <c r="G152" s="6">
        <v>954333.57</v>
      </c>
    </row>
    <row r="153" spans="1:7" x14ac:dyDescent="0.3">
      <c r="A153" s="5" t="s">
        <v>367</v>
      </c>
      <c r="B153" s="5" t="s">
        <v>368</v>
      </c>
      <c r="C153" s="6">
        <v>332571.26</v>
      </c>
      <c r="D153" s="6">
        <v>339222.69</v>
      </c>
      <c r="E153" s="6">
        <v>346007.14</v>
      </c>
      <c r="F153" s="6">
        <v>352927.28</v>
      </c>
      <c r="G153" s="6">
        <v>359985.83</v>
      </c>
    </row>
    <row r="154" spans="1:7" x14ac:dyDescent="0.3">
      <c r="A154" s="5" t="s">
        <v>369</v>
      </c>
      <c r="B154" s="5" t="s">
        <v>370</v>
      </c>
      <c r="C154" s="6">
        <v>8550</v>
      </c>
      <c r="D154" s="6">
        <v>8721</v>
      </c>
      <c r="E154" s="6">
        <v>8895.42</v>
      </c>
      <c r="F154" s="6">
        <v>9073.33</v>
      </c>
      <c r="G154" s="6">
        <v>9254.7999999999993</v>
      </c>
    </row>
    <row r="155" spans="1:7" x14ac:dyDescent="0.3">
      <c r="A155" s="5" t="s">
        <v>371</v>
      </c>
      <c r="B155" s="5" t="s">
        <v>304</v>
      </c>
      <c r="C155" s="6">
        <v>3268.66</v>
      </c>
      <c r="D155" s="6">
        <v>3334.03</v>
      </c>
      <c r="E155" s="6">
        <v>3400.71</v>
      </c>
      <c r="F155" s="6">
        <v>3468.72</v>
      </c>
      <c r="G155" s="6">
        <v>3538.09</v>
      </c>
    </row>
    <row r="156" spans="1:7" x14ac:dyDescent="0.3">
      <c r="A156" s="5" t="s">
        <v>372</v>
      </c>
      <c r="B156" s="5" t="s">
        <v>373</v>
      </c>
      <c r="C156" s="6">
        <v>5794.35</v>
      </c>
      <c r="D156" s="6">
        <v>5910.24</v>
      </c>
      <c r="E156" s="6">
        <v>6028.44</v>
      </c>
      <c r="F156" s="6">
        <v>6149.01</v>
      </c>
      <c r="G156" s="6">
        <v>6271.99</v>
      </c>
    </row>
    <row r="157" spans="1:7" x14ac:dyDescent="0.3">
      <c r="A157" s="5" t="s">
        <v>374</v>
      </c>
      <c r="B157" s="5" t="s">
        <v>375</v>
      </c>
      <c r="C157" s="6">
        <v>232127.47</v>
      </c>
      <c r="D157" s="6">
        <v>236770.02</v>
      </c>
      <c r="E157" s="6">
        <v>241505.42</v>
      </c>
      <c r="F157" s="6">
        <v>246335.53</v>
      </c>
      <c r="G157" s="6">
        <v>251262.24</v>
      </c>
    </row>
    <row r="158" spans="1:7" x14ac:dyDescent="0.3">
      <c r="A158" s="5" t="s">
        <v>376</v>
      </c>
      <c r="B158" s="5" t="s">
        <v>377</v>
      </c>
      <c r="C158" s="6">
        <v>2098111</v>
      </c>
      <c r="D158" s="6">
        <v>2140073.2200000002</v>
      </c>
      <c r="E158" s="6">
        <v>2182874.6800000002</v>
      </c>
      <c r="F158" s="6">
        <v>2226532.17</v>
      </c>
      <c r="G158" s="6">
        <v>2271062.81</v>
      </c>
    </row>
    <row r="159" spans="1:7" x14ac:dyDescent="0.3">
      <c r="A159" s="5" t="s">
        <v>378</v>
      </c>
      <c r="B159" s="5" t="s">
        <v>379</v>
      </c>
      <c r="C159" s="6">
        <v>8650</v>
      </c>
      <c r="D159" s="6">
        <v>8823</v>
      </c>
      <c r="E159" s="6">
        <v>8999.4599999999991</v>
      </c>
      <c r="F159" s="6">
        <v>9179.4500000000007</v>
      </c>
      <c r="G159" s="6">
        <v>9363.0400000000009</v>
      </c>
    </row>
    <row r="160" spans="1:7" x14ac:dyDescent="0.3">
      <c r="A160" s="5" t="s">
        <v>380</v>
      </c>
      <c r="B160" s="5" t="s">
        <v>381</v>
      </c>
      <c r="C160" s="6">
        <v>19082.37</v>
      </c>
      <c r="D160" s="6">
        <v>19464.02</v>
      </c>
      <c r="E160" s="6">
        <v>19853.3</v>
      </c>
      <c r="F160" s="6">
        <v>20250.37</v>
      </c>
      <c r="G160" s="6">
        <v>20655.38</v>
      </c>
    </row>
    <row r="161" spans="1:7" x14ac:dyDescent="0.3">
      <c r="A161" s="5" t="s">
        <v>382</v>
      </c>
      <c r="B161" s="5" t="s">
        <v>383</v>
      </c>
      <c r="C161" s="6">
        <v>18011.169999999998</v>
      </c>
      <c r="D161" s="6">
        <v>18371.39</v>
      </c>
      <c r="E161" s="6">
        <v>18738.82</v>
      </c>
      <c r="F161" s="6">
        <v>19113.599999999999</v>
      </c>
      <c r="G161" s="6">
        <v>19495.87</v>
      </c>
    </row>
    <row r="162" spans="1:7" x14ac:dyDescent="0.3">
      <c r="A162" s="5" t="s">
        <v>384</v>
      </c>
      <c r="B162" s="5" t="s">
        <v>385</v>
      </c>
      <c r="C162" s="6">
        <v>6019.9</v>
      </c>
      <c r="D162" s="6">
        <v>6140.3</v>
      </c>
      <c r="E162" s="6">
        <v>6263.11</v>
      </c>
      <c r="F162" s="6">
        <v>6388.37</v>
      </c>
      <c r="G162" s="6">
        <v>6516.14</v>
      </c>
    </row>
    <row r="163" spans="1:7" x14ac:dyDescent="0.3">
      <c r="A163" s="5" t="s">
        <v>386</v>
      </c>
      <c r="B163" s="5" t="s">
        <v>387</v>
      </c>
      <c r="C163" s="6">
        <v>25589.37</v>
      </c>
      <c r="D163" s="6">
        <v>26101.16</v>
      </c>
      <c r="E163" s="6">
        <v>26623.18</v>
      </c>
      <c r="F163" s="6">
        <v>27155.64</v>
      </c>
      <c r="G163" s="6">
        <v>27698.75</v>
      </c>
    </row>
    <row r="164" spans="1:7" x14ac:dyDescent="0.3">
      <c r="A164" s="5" t="s">
        <v>388</v>
      </c>
      <c r="B164" s="5" t="s">
        <v>389</v>
      </c>
      <c r="C164" s="6">
        <v>229473</v>
      </c>
      <c r="D164" s="6">
        <v>234062.46</v>
      </c>
      <c r="E164" s="6">
        <v>238743.71</v>
      </c>
      <c r="F164" s="6">
        <v>243518.58</v>
      </c>
      <c r="G164" s="6">
        <v>248388.95</v>
      </c>
    </row>
    <row r="165" spans="1:7" x14ac:dyDescent="0.3">
      <c r="A165" s="5" t="s">
        <v>390</v>
      </c>
      <c r="B165" s="5" t="s">
        <v>391</v>
      </c>
      <c r="C165" s="6">
        <v>453977</v>
      </c>
      <c r="D165" s="6">
        <v>463056.54</v>
      </c>
      <c r="E165" s="6">
        <v>472317.67</v>
      </c>
      <c r="F165" s="6">
        <v>481764.02</v>
      </c>
      <c r="G165" s="6">
        <v>491399.3</v>
      </c>
    </row>
    <row r="166" spans="1:7" x14ac:dyDescent="0.3">
      <c r="A166" s="5" t="s">
        <v>392</v>
      </c>
      <c r="B166" s="5" t="s">
        <v>393</v>
      </c>
      <c r="C166" s="6">
        <v>13000</v>
      </c>
      <c r="D166" s="6">
        <v>13260</v>
      </c>
      <c r="E166" s="6">
        <v>13525.2</v>
      </c>
      <c r="F166" s="6">
        <v>13795.7</v>
      </c>
      <c r="G166" s="6">
        <v>14071.61</v>
      </c>
    </row>
    <row r="167" spans="1:7" x14ac:dyDescent="0.3">
      <c r="A167" s="5" t="s">
        <v>394</v>
      </c>
      <c r="B167" s="5" t="s">
        <v>395</v>
      </c>
      <c r="C167" s="6">
        <v>5000</v>
      </c>
      <c r="D167" s="6">
        <v>5100</v>
      </c>
      <c r="E167" s="6">
        <v>5202</v>
      </c>
      <c r="F167" s="6">
        <v>5306.04</v>
      </c>
      <c r="G167" s="6">
        <v>5412.16</v>
      </c>
    </row>
    <row r="168" spans="1:7" x14ac:dyDescent="0.3">
      <c r="A168" s="5" t="s">
        <v>396</v>
      </c>
      <c r="B168" s="5" t="s">
        <v>397</v>
      </c>
      <c r="C168" s="6">
        <v>51869.07</v>
      </c>
      <c r="D168" s="6">
        <v>52906.45</v>
      </c>
      <c r="E168" s="6">
        <v>53964.58</v>
      </c>
      <c r="F168" s="6">
        <v>55043.87</v>
      </c>
      <c r="G168" s="6">
        <v>56144.75</v>
      </c>
    </row>
    <row r="169" spans="1:7" x14ac:dyDescent="0.3">
      <c r="A169" s="5" t="s">
        <v>398</v>
      </c>
      <c r="B169" s="5" t="s">
        <v>399</v>
      </c>
      <c r="C169" s="6">
        <v>36000</v>
      </c>
      <c r="D169" s="6">
        <v>36720</v>
      </c>
      <c r="E169" s="6">
        <v>37454.400000000001</v>
      </c>
      <c r="F169" s="6">
        <v>38203.49</v>
      </c>
      <c r="G169" s="6">
        <v>38967.56</v>
      </c>
    </row>
    <row r="170" spans="1:7" x14ac:dyDescent="0.3">
      <c r="A170" s="5" t="s">
        <v>400</v>
      </c>
      <c r="B170" s="5" t="s">
        <v>401</v>
      </c>
      <c r="C170" s="6">
        <v>344.29</v>
      </c>
      <c r="D170" s="6">
        <v>351.18</v>
      </c>
      <c r="E170" s="6">
        <v>358.2</v>
      </c>
      <c r="F170" s="6">
        <v>365.36</v>
      </c>
      <c r="G170" s="6">
        <v>372.67</v>
      </c>
    </row>
    <row r="171" spans="1:7" x14ac:dyDescent="0.3">
      <c r="A171" s="5" t="s">
        <v>402</v>
      </c>
      <c r="B171" s="5" t="s">
        <v>403</v>
      </c>
      <c r="C171" s="6">
        <v>715.22</v>
      </c>
      <c r="D171" s="6">
        <v>729.52</v>
      </c>
      <c r="E171" s="6">
        <v>744.11</v>
      </c>
      <c r="F171" s="6">
        <v>758.99</v>
      </c>
      <c r="G171" s="6">
        <v>774.17</v>
      </c>
    </row>
    <row r="173" spans="1:7" s="2" customFormat="1" x14ac:dyDescent="0.3">
      <c r="B173" s="3" t="s">
        <v>406</v>
      </c>
      <c r="C173" s="4">
        <f>SUM(C2:C76,C78:C112)</f>
        <v>657843.61</v>
      </c>
      <c r="D173" s="4">
        <f t="shared" ref="D173:G173" si="31">SUM(D2:D76,D78:D112)</f>
        <v>666737.52999999991</v>
      </c>
      <c r="E173" s="4">
        <f t="shared" si="31"/>
        <v>685919.39</v>
      </c>
      <c r="F173" s="4">
        <f t="shared" si="31"/>
        <v>706670.16759999958</v>
      </c>
      <c r="G173" s="4">
        <f t="shared" si="31"/>
        <v>731888.424352</v>
      </c>
    </row>
  </sheetData>
  <pageMargins left="0.74803149606299213" right="0.74803149606299213" top="0.98425196850393704" bottom="0.98425196850393704" header="0.51181102362204722" footer="0.51181102362204722"/>
  <pageSetup scale="85" orientation="landscape" r:id="rId1"/>
  <headerFooter>
    <oddFooter>&amp;L&amp;A&amp;C&amp;B Confidential&amp;B&amp;RPage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2"/>
  <sheetViews>
    <sheetView zoomScaleNormal="100" workbookViewId="0">
      <selection activeCell="J20" sqref="J20"/>
    </sheetView>
  </sheetViews>
  <sheetFormatPr defaultRowHeight="14.4" x14ac:dyDescent="0.3"/>
  <cols>
    <col min="2" max="2" width="12.6640625" bestFit="1" customWidth="1"/>
    <col min="3" max="3" width="13.21875" bestFit="1" customWidth="1"/>
    <col min="4" max="4" width="15" bestFit="1" customWidth="1"/>
    <col min="7" max="7" width="12.6640625" bestFit="1" customWidth="1"/>
    <col min="8" max="8" width="13.21875" bestFit="1" customWidth="1"/>
    <col min="9" max="9" width="31.6640625" customWidth="1"/>
  </cols>
  <sheetData>
    <row r="1" spans="1:9" x14ac:dyDescent="0.3">
      <c r="A1" t="s">
        <v>404</v>
      </c>
      <c r="B1" t="s">
        <v>405</v>
      </c>
      <c r="C1" t="s">
        <v>406</v>
      </c>
      <c r="D1" t="s">
        <v>407</v>
      </c>
      <c r="F1" t="s">
        <v>408</v>
      </c>
    </row>
    <row r="2" spans="1:9" x14ac:dyDescent="0.3">
      <c r="A2">
        <v>2026</v>
      </c>
      <c r="B2" s="1">
        <f>SUM(Revenues!C2:C44)</f>
        <v>632721.56000000006</v>
      </c>
      <c r="C2" s="1">
        <f>Expenses!C173</f>
        <v>657843.61</v>
      </c>
      <c r="D2" s="9">
        <f t="shared" ref="D2:D5" si="0">B2-C2</f>
        <v>-25122.04999999993</v>
      </c>
    </row>
    <row r="3" spans="1:9" x14ac:dyDescent="0.3">
      <c r="A3">
        <v>2027</v>
      </c>
      <c r="B3" s="1">
        <f>SUM(Revenues!D2:D44)</f>
        <v>641207.38339999993</v>
      </c>
      <c r="C3" s="1">
        <f>Expenses!D173</f>
        <v>666737.52999999991</v>
      </c>
      <c r="D3" s="9">
        <f t="shared" si="0"/>
        <v>-25530.146599999978</v>
      </c>
      <c r="F3" t="s">
        <v>404</v>
      </c>
      <c r="G3" t="s">
        <v>405</v>
      </c>
      <c r="H3" t="s">
        <v>406</v>
      </c>
      <c r="I3" t="s">
        <v>407</v>
      </c>
    </row>
    <row r="4" spans="1:9" x14ac:dyDescent="0.3">
      <c r="A4">
        <v>2028</v>
      </c>
      <c r="B4" s="1">
        <f>SUM(Revenues!E2:E44)</f>
        <v>655799.96886799997</v>
      </c>
      <c r="C4" s="1">
        <f>Expenses!E173</f>
        <v>685919.39</v>
      </c>
      <c r="D4" s="9">
        <f t="shared" si="0"/>
        <v>-30119.421132000047</v>
      </c>
      <c r="F4">
        <v>2027</v>
      </c>
      <c r="G4" s="1">
        <f t="shared" ref="G4:H6" si="1">B3</f>
        <v>641207.38339999993</v>
      </c>
      <c r="H4" s="1">
        <f t="shared" si="1"/>
        <v>666737.52999999991</v>
      </c>
      <c r="I4" s="9">
        <f t="shared" ref="I4:I6" si="2">D4</f>
        <v>-30119.421132000047</v>
      </c>
    </row>
    <row r="5" spans="1:9" x14ac:dyDescent="0.3">
      <c r="A5">
        <v>2029</v>
      </c>
      <c r="B5" s="1">
        <f>SUM(Revenues!F2:F44)</f>
        <v>669290.19504535967</v>
      </c>
      <c r="C5" s="1">
        <f>Expenses!F173</f>
        <v>706670.16759999958</v>
      </c>
      <c r="D5" s="9">
        <f t="shared" si="0"/>
        <v>-37379.972554639913</v>
      </c>
      <c r="F5">
        <v>2028</v>
      </c>
      <c r="G5" s="1">
        <f t="shared" si="1"/>
        <v>655799.96886799997</v>
      </c>
      <c r="H5" s="1">
        <f t="shared" si="1"/>
        <v>685919.39</v>
      </c>
      <c r="I5" s="9">
        <f t="shared" si="2"/>
        <v>-37379.972554639913</v>
      </c>
    </row>
    <row r="6" spans="1:9" x14ac:dyDescent="0.3">
      <c r="A6">
        <v>2030</v>
      </c>
      <c r="B6" s="1">
        <f>SUM(Revenues!G2:G44)</f>
        <v>683125.06726626738</v>
      </c>
      <c r="C6" s="1">
        <f>Expenses!G173</f>
        <v>731888.424352</v>
      </c>
      <c r="D6" s="9">
        <f>B6-C6</f>
        <v>-48763.357085732627</v>
      </c>
      <c r="F6">
        <v>2029</v>
      </c>
      <c r="G6" s="1">
        <f t="shared" si="1"/>
        <v>669290.19504535967</v>
      </c>
      <c r="H6" s="1">
        <f t="shared" si="1"/>
        <v>706670.16759999958</v>
      </c>
      <c r="I6" s="9">
        <f t="shared" si="2"/>
        <v>-48763.357085732627</v>
      </c>
    </row>
    <row r="9" spans="1:9" x14ac:dyDescent="0.3">
      <c r="A9" t="s">
        <v>409</v>
      </c>
    </row>
    <row r="10" spans="1:9" x14ac:dyDescent="0.3">
      <c r="A10" t="s">
        <v>410</v>
      </c>
    </row>
    <row r="11" spans="1:9" x14ac:dyDescent="0.3">
      <c r="A11" t="s">
        <v>411</v>
      </c>
    </row>
    <row r="12" spans="1:9" x14ac:dyDescent="0.3">
      <c r="A12" t="s">
        <v>412</v>
      </c>
    </row>
  </sheetData>
  <pageMargins left="0.75" right="0.75" top="1" bottom="1" header="0.5" footer="0.5"/>
  <pageSetup scale="96" orientation="landscape" r:id="rId1"/>
  <headerFooter>
    <oddFooter>&amp;F&amp;RPage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Revenues</vt:lpstr>
      <vt:lpstr>Expenses</vt:lpstr>
      <vt:lpstr>Summary</vt:lpstr>
      <vt:lpstr>Expenses!Print_Titles</vt:lpstr>
      <vt:lpstr>Revenues!Print_Titles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Village Donalda</cp:lastModifiedBy>
  <cp:lastPrinted>2026-01-13T23:58:59Z</cp:lastPrinted>
  <dcterms:created xsi:type="dcterms:W3CDTF">2025-12-08T20:06:00Z</dcterms:created>
  <dcterms:modified xsi:type="dcterms:W3CDTF">2026-02-10T18:00:26Z</dcterms:modified>
</cp:coreProperties>
</file>